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samml mad prod" sheetId="1" state="hidden" r:id="rId1"/>
    <sheet name="Sammenligning" sheetId="2" r:id="rId2"/>
    <sheet name="Bil, 3 km" sheetId="3" state="hidden" r:id="rId3"/>
    <sheet name="1" sheetId="4" state="hidden" r:id="rId4"/>
    <sheet name="2a" sheetId="5" state="hidden" r:id="rId5"/>
    <sheet name="2b" sheetId="6" state="hidden" r:id="rId6"/>
    <sheet name="3" sheetId="7" state="hidden" r:id="rId7"/>
    <sheet name="3,1" sheetId="8" state="hidden" r:id="rId8"/>
    <sheet name="3,2" sheetId="9" state="hidden" r:id="rId9"/>
    <sheet name="3,3" sheetId="10" state="hidden" r:id="rId10"/>
    <sheet name="3,4" sheetId="11" state="hidden" r:id="rId11"/>
  </sheets>
  <externalReferences>
    <externalReference r:id="rId14"/>
  </externalReferences>
  <definedNames>
    <definedName name="_xlnm.Print_Area" localSheetId="1">'Sammenligning'!$A$5:$G$29</definedName>
    <definedName name="_xlnm.Print_Area" localSheetId="0">'samml mad prod'!$A$2:$L$8</definedName>
  </definedNames>
  <calcPr fullCalcOnLoad="1"/>
</workbook>
</file>

<file path=xl/comments1.xml><?xml version="1.0" encoding="utf-8"?>
<comments xmlns="http://schemas.openxmlformats.org/spreadsheetml/2006/main">
  <authors>
    <author>Niels Halberg</author>
  </authors>
  <commentList>
    <comment ref="D3" authorId="0">
      <text>
        <r>
          <rPr>
            <b/>
            <sz val="8"/>
            <rFont val="Tahoma"/>
            <family val="0"/>
          </rPr>
          <t>Niels Halberg:</t>
        </r>
        <r>
          <rPr>
            <sz val="8"/>
            <rFont val="Tahoma"/>
            <family val="0"/>
          </rPr>
          <t xml:space="preserve">
indsat mælk og ost uden kvoter!</t>
        </r>
      </text>
    </comment>
  </commentList>
</comments>
</file>

<file path=xl/sharedStrings.xml><?xml version="1.0" encoding="utf-8"?>
<sst xmlns="http://schemas.openxmlformats.org/spreadsheetml/2006/main" count="677" uniqueCount="110">
  <si>
    <t>Familie 1</t>
  </si>
  <si>
    <t>Svinekød</t>
  </si>
  <si>
    <t>kg</t>
  </si>
  <si>
    <t>Kartofler</t>
  </si>
  <si>
    <t>Brød</t>
  </si>
  <si>
    <t xml:space="preserve">liter </t>
  </si>
  <si>
    <t>Mælk</t>
  </si>
  <si>
    <t>Familie 2</t>
  </si>
  <si>
    <t>Familie 3</t>
  </si>
  <si>
    <t>Fisk</t>
  </si>
  <si>
    <t xml:space="preserve">Titel: </t>
  </si>
  <si>
    <t xml:space="preserve">Metode: </t>
  </si>
  <si>
    <t>EDIP, LCAfood /  EDIP World/Dk</t>
  </si>
  <si>
    <t xml:space="preserve">Værdi: </t>
  </si>
  <si>
    <t>Karakterisering</t>
  </si>
  <si>
    <t xml:space="preserve">Per påvirkningskategori: </t>
  </si>
  <si>
    <t>Ja</t>
  </si>
  <si>
    <t xml:space="preserve">Skip unused: </t>
  </si>
  <si>
    <t>Aldrig</t>
  </si>
  <si>
    <t xml:space="preserve">Relativ tilstand: </t>
  </si>
  <si>
    <t>Nej</t>
  </si>
  <si>
    <t>Påvirkningskategori</t>
  </si>
  <si>
    <t>Enhed</t>
  </si>
  <si>
    <t>Pork neck (svinekam), fresh, in superm.</t>
  </si>
  <si>
    <t>Lowfat milk, in supermarket</t>
  </si>
  <si>
    <t>Potatoes, in supermarket</t>
  </si>
  <si>
    <t>Bread, rye, fresh, in supermarket</t>
  </si>
  <si>
    <t>Global warming (GWP 100)</t>
  </si>
  <si>
    <t>g CO2</t>
  </si>
  <si>
    <t>Acidification</t>
  </si>
  <si>
    <t>g SO2</t>
  </si>
  <si>
    <t>Eutrophication</t>
  </si>
  <si>
    <t>g NO3</t>
  </si>
  <si>
    <t>Photochemical smog</t>
  </si>
  <si>
    <t>g ethene</t>
  </si>
  <si>
    <t>Ecotoxicity water chronic</t>
  </si>
  <si>
    <t>m3/g</t>
  </si>
  <si>
    <t>Ecotoxicity water acute</t>
  </si>
  <si>
    <t>Ecotoxicity soil chronic</t>
  </si>
  <si>
    <t>Human toxicity air</t>
  </si>
  <si>
    <t>Human toxicity water</t>
  </si>
  <si>
    <t>Human toxicity soil</t>
  </si>
  <si>
    <t>Land use</t>
  </si>
  <si>
    <t>m2a</t>
  </si>
  <si>
    <t>x</t>
  </si>
  <si>
    <t>1 kg</t>
  </si>
  <si>
    <t>Ift. Ovenstående værdier</t>
  </si>
  <si>
    <t>Flatfish, fresh, in supermarket (no quotas)</t>
  </si>
  <si>
    <t>Total</t>
  </si>
  <si>
    <t>Passager bil</t>
  </si>
  <si>
    <t>Sammenligner 1 m transport 'Passenger car'</t>
  </si>
  <si>
    <t>Passenger car</t>
  </si>
  <si>
    <t>3 km</t>
  </si>
  <si>
    <t>m</t>
  </si>
  <si>
    <t>Familie 3- anden fisketype</t>
  </si>
  <si>
    <t>Flatfish, fresh</t>
  </si>
  <si>
    <t>Mackerel fillet, fresh</t>
  </si>
  <si>
    <t>Cod fillet, fresh</t>
  </si>
  <si>
    <t>Herring fillet, fresh</t>
  </si>
  <si>
    <t>Lobster, fresh</t>
  </si>
  <si>
    <t>Drivhuseffekt</t>
  </si>
  <si>
    <t>g CO2-ækv.</t>
  </si>
  <si>
    <t>Forsuring</t>
  </si>
  <si>
    <t>g SO2-ækv.</t>
  </si>
  <si>
    <t>Eutrofiering</t>
  </si>
  <si>
    <t xml:space="preserve">g NO3-ækv. </t>
  </si>
  <si>
    <t>Fotokemisk smog</t>
  </si>
  <si>
    <t xml:space="preserve">g ethene-ækv. </t>
  </si>
  <si>
    <t>Arealforbrug</t>
  </si>
  <si>
    <t>m2år</t>
  </si>
  <si>
    <t xml:space="preserve">Gulerødder, Konv. halm </t>
  </si>
  <si>
    <t xml:space="preserve">Øko. I. halm  </t>
  </si>
  <si>
    <t>Løg</t>
  </si>
  <si>
    <t>Ost</t>
  </si>
  <si>
    <t>Tomater</t>
  </si>
  <si>
    <t>tomater øko</t>
  </si>
  <si>
    <t>Agurk</t>
  </si>
  <si>
    <t>hvede brød</t>
  </si>
  <si>
    <t>løg</t>
  </si>
  <si>
    <t>tomater</t>
  </si>
  <si>
    <t>Gulerødder</t>
  </si>
  <si>
    <t>tomater recirkulering</t>
  </si>
  <si>
    <t>Tabel 3.1 Miljøbelastningen af animalske og vegetabilske madvarer vurderet med livscyklus metode</t>
  </si>
  <si>
    <t>Bread, wheat, fresh, in supermarket</t>
  </si>
  <si>
    <t>g CO2 - ækv.</t>
  </si>
  <si>
    <t>g SO2 - ækv.</t>
  </si>
  <si>
    <t>g NO3 - ækv.</t>
  </si>
  <si>
    <t>g ethene - ækv.</t>
  </si>
  <si>
    <t>Påvirkningskategori/Impact categories</t>
  </si>
  <si>
    <t>Drivhuseffekt/Global warming</t>
  </si>
  <si>
    <t>Forsuring/Acidification</t>
  </si>
  <si>
    <t>Næringsstofberigelse/Eutrophication</t>
  </si>
  <si>
    <t>Fotokemisk smog/Photochemical smog</t>
  </si>
  <si>
    <t>Arealanvendelse/Land use</t>
  </si>
  <si>
    <t>Svinekød, kg/ Pork, kg</t>
  </si>
  <si>
    <t>Kartofler, kg/ Potatoes, kg</t>
  </si>
  <si>
    <t>Brød, kg/ Bread, kg</t>
  </si>
  <si>
    <t>Mælk, liter/ Milk, litre</t>
  </si>
  <si>
    <t>Gulerødder, kg/ Carrots, kg</t>
  </si>
  <si>
    <t>Løg, kg/ Onion, kg</t>
  </si>
  <si>
    <t>Tomater, kg/ Tomatoes, kg</t>
  </si>
  <si>
    <t>Måltid 1/ Meal 1</t>
  </si>
  <si>
    <t>Måltid 2a/ Meal 2a</t>
  </si>
  <si>
    <t>Måltid 2b/ Meal 2b</t>
  </si>
  <si>
    <t>Bil, 3 km/Car, 3 km</t>
  </si>
  <si>
    <t>Måltid 1/Meal 1</t>
  </si>
  <si>
    <t>Måltid 2a/Meal 2a</t>
  </si>
  <si>
    <t>Måltid 2b/Meal 2b</t>
  </si>
  <si>
    <t>Sammenligning/Compare</t>
  </si>
  <si>
    <t>Tast selv:/ Input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</si>
</sst>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1" fillId="2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2" borderId="0" xfId="0" applyFont="1" applyFill="1" applyAlignment="1">
      <alignment/>
    </xf>
    <xf numFmtId="2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Sammenligning!$A$6:$B$6</c:f>
              <c:strCache>
                <c:ptCount val="1"/>
                <c:pt idx="0">
                  <c:v>Drivhuseffekt/Global warming g CO2 - ækv.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Sammenligning!$C$5:$G$5</c:f>
              <c:strCache/>
            </c:strRef>
          </c:cat>
          <c:val>
            <c:numRef>
              <c:f>Sammenligning!$C$6:$G$6</c:f>
              <c:numCache/>
            </c:numRef>
          </c:val>
        </c:ser>
        <c:axId val="18043701"/>
        <c:axId val="31989878"/>
      </c:barChart>
      <c:catAx>
        <c:axId val="1804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89878"/>
        <c:crosses val="autoZero"/>
        <c:auto val="1"/>
        <c:lblOffset val="100"/>
        <c:noMultiLvlLbl val="0"/>
      </c:catAx>
      <c:valAx>
        <c:axId val="31989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43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Sammenligning!$A$7:$B$7</c:f>
              <c:strCache>
                <c:ptCount val="1"/>
                <c:pt idx="0">
                  <c:v>Forsuring/Acidification g SO2 - ækv.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Sammenligning!$C$5:$G$5</c:f>
              <c:strCache/>
            </c:strRef>
          </c:cat>
          <c:val>
            <c:numRef>
              <c:f>Sammenligning!$C$7:$G$7</c:f>
              <c:numCache/>
            </c:numRef>
          </c:val>
        </c:ser>
        <c:axId val="66076151"/>
        <c:axId val="67091384"/>
      </c:barChart>
      <c:catAx>
        <c:axId val="6607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1384"/>
        <c:crosses val="autoZero"/>
        <c:auto val="1"/>
        <c:lblOffset val="100"/>
        <c:noMultiLvlLbl val="0"/>
      </c:catAx>
      <c:valAx>
        <c:axId val="6709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6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Sammenligning!$A$8:$B$8</c:f>
              <c:strCache>
                <c:ptCount val="1"/>
                <c:pt idx="0">
                  <c:v>Næringsstofberigelse/Eutrophication g NO3 - ækv.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Sammenligning!$C$5:$G$5</c:f>
              <c:strCache/>
            </c:strRef>
          </c:cat>
          <c:val>
            <c:numRef>
              <c:f>Sammenligning!$C$8:$G$8</c:f>
              <c:numCache/>
            </c:numRef>
          </c:val>
        </c:ser>
        <c:axId val="65972665"/>
        <c:axId val="60364794"/>
      </c:barChart>
      <c:catAx>
        <c:axId val="6597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4794"/>
        <c:crosses val="autoZero"/>
        <c:auto val="1"/>
        <c:lblOffset val="100"/>
        <c:noMultiLvlLbl val="0"/>
      </c:catAx>
      <c:valAx>
        <c:axId val="60364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72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20</xdr:row>
      <xdr:rowOff>57150</xdr:rowOff>
    </xdr:from>
    <xdr:to>
      <xdr:col>13</xdr:col>
      <xdr:colOff>400050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5391150" y="2076450"/>
        <a:ext cx="31908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38100</xdr:rowOff>
    </xdr:from>
    <xdr:to>
      <xdr:col>13</xdr:col>
      <xdr:colOff>352425</xdr:colOff>
      <xdr:row>20</xdr:row>
      <xdr:rowOff>47625</xdr:rowOff>
    </xdr:to>
    <xdr:graphicFrame>
      <xdr:nvGraphicFramePr>
        <xdr:cNvPr id="2" name="Chart 5"/>
        <xdr:cNvGraphicFramePr/>
      </xdr:nvGraphicFramePr>
      <xdr:xfrm>
        <a:off x="5381625" y="38100"/>
        <a:ext cx="31527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32</xdr:row>
      <xdr:rowOff>114300</xdr:rowOff>
    </xdr:from>
    <xdr:to>
      <xdr:col>13</xdr:col>
      <xdr:colOff>161925</xdr:colOff>
      <xdr:row>43</xdr:row>
      <xdr:rowOff>142875</xdr:rowOff>
    </xdr:to>
    <xdr:graphicFrame>
      <xdr:nvGraphicFramePr>
        <xdr:cNvPr id="3" name="Chart 6"/>
        <xdr:cNvGraphicFramePr/>
      </xdr:nvGraphicFramePr>
      <xdr:xfrm>
        <a:off x="5381625" y="4076700"/>
        <a:ext cx="29622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yc.DJF\Lokale%20indstillinger\Temporary%20Internet%20Files\OLK7C\m&#229;ltids%20beregninger%20til%20hjemmes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ml mad prod"/>
      <sheetName val="Sammenligning"/>
      <sheetName val="Bil, 3 km"/>
      <sheetName val="1"/>
      <sheetName val="2a"/>
      <sheetName val="2b"/>
      <sheetName val="3"/>
      <sheetName val="3,1"/>
      <sheetName val="3,2"/>
      <sheetName val="3,3"/>
      <sheetName val="3,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8" sqref="A18"/>
    </sheetView>
  </sheetViews>
  <sheetFormatPr defaultColWidth="9.140625" defaultRowHeight="12.75"/>
  <cols>
    <col min="1" max="1" width="15.57421875" style="0" customWidth="1"/>
    <col min="2" max="2" width="12.8515625" style="0" customWidth="1"/>
    <col min="3" max="3" width="8.421875" style="0" customWidth="1"/>
    <col min="4" max="4" width="7.28125" style="0" customWidth="1"/>
    <col min="5" max="5" width="7.421875" style="0" customWidth="1"/>
    <col min="6" max="6" width="8.28125" style="0" customWidth="1"/>
    <col min="7" max="8" width="7.7109375" style="0" customWidth="1"/>
    <col min="9" max="9" width="7.421875" style="0" customWidth="1"/>
    <col min="10" max="10" width="7.5742187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6.421875" style="0" customWidth="1"/>
  </cols>
  <sheetData>
    <row r="2" ht="13.5" thickBot="1">
      <c r="A2" t="s">
        <v>82</v>
      </c>
    </row>
    <row r="3" spans="1:15" s="15" customFormat="1" ht="76.5">
      <c r="A3" s="8"/>
      <c r="B3" s="9"/>
      <c r="C3" s="15" t="s">
        <v>23</v>
      </c>
      <c r="D3" s="15" t="s">
        <v>24</v>
      </c>
      <c r="E3" s="15" t="s">
        <v>73</v>
      </c>
      <c r="F3" s="15" t="s">
        <v>83</v>
      </c>
      <c r="G3" s="15" t="s">
        <v>77</v>
      </c>
      <c r="H3" s="15" t="s">
        <v>25</v>
      </c>
      <c r="I3" s="15" t="s">
        <v>70</v>
      </c>
      <c r="J3" s="15" t="s">
        <v>71</v>
      </c>
      <c r="K3" s="15" t="s">
        <v>72</v>
      </c>
      <c r="L3" s="15" t="s">
        <v>74</v>
      </c>
      <c r="M3" s="15" t="s">
        <v>75</v>
      </c>
      <c r="N3" s="15" t="s">
        <v>76</v>
      </c>
      <c r="O3" s="15" t="s">
        <v>81</v>
      </c>
    </row>
    <row r="4" spans="1:12" ht="12.75">
      <c r="A4" s="10" t="s">
        <v>60</v>
      </c>
      <c r="B4" s="11" t="s">
        <v>61</v>
      </c>
      <c r="C4" s="16">
        <v>3320</v>
      </c>
      <c r="D4" s="23">
        <v>1200</v>
      </c>
      <c r="E4" s="23">
        <v>11300</v>
      </c>
      <c r="F4">
        <v>842</v>
      </c>
      <c r="G4" s="23">
        <v>842</v>
      </c>
      <c r="H4">
        <v>215</v>
      </c>
      <c r="I4">
        <v>122</v>
      </c>
      <c r="J4">
        <v>155</v>
      </c>
      <c r="K4">
        <v>382</v>
      </c>
      <c r="L4" s="23">
        <v>3450</v>
      </c>
    </row>
    <row r="5" spans="1:12" ht="12.75">
      <c r="A5" s="10" t="s">
        <v>62</v>
      </c>
      <c r="B5" s="11" t="s">
        <v>63</v>
      </c>
      <c r="C5">
        <v>54.6</v>
      </c>
      <c r="D5" s="23">
        <v>11.7</v>
      </c>
      <c r="E5" s="23">
        <v>101</v>
      </c>
      <c r="F5">
        <v>4.99</v>
      </c>
      <c r="G5" s="23">
        <v>4.99</v>
      </c>
      <c r="H5">
        <v>1.54</v>
      </c>
      <c r="I5">
        <v>1</v>
      </c>
      <c r="J5">
        <v>1.08</v>
      </c>
      <c r="K5">
        <v>1.47</v>
      </c>
      <c r="L5" s="23">
        <v>7.18</v>
      </c>
    </row>
    <row r="6" spans="1:12" ht="12.75">
      <c r="A6" s="10" t="s">
        <v>64</v>
      </c>
      <c r="B6" s="11" t="s">
        <v>65</v>
      </c>
      <c r="C6">
        <v>288</v>
      </c>
      <c r="D6" s="23">
        <v>57.8</v>
      </c>
      <c r="E6" s="23">
        <v>482</v>
      </c>
      <c r="F6">
        <v>59.1</v>
      </c>
      <c r="G6" s="23">
        <v>59.1</v>
      </c>
      <c r="H6">
        <v>14.4</v>
      </c>
      <c r="I6">
        <v>3.6</v>
      </c>
      <c r="J6">
        <v>9.2</v>
      </c>
      <c r="K6">
        <v>15</v>
      </c>
      <c r="L6" s="23">
        <v>24.7</v>
      </c>
    </row>
    <row r="7" spans="1:12" ht="12.75">
      <c r="A7" s="12" t="s">
        <v>66</v>
      </c>
      <c r="B7" s="11" t="s">
        <v>67</v>
      </c>
      <c r="C7">
        <v>1.01</v>
      </c>
      <c r="D7" s="23">
        <v>0.415</v>
      </c>
      <c r="E7" s="23">
        <v>3.27</v>
      </c>
      <c r="F7">
        <v>0.269</v>
      </c>
      <c r="G7" s="23">
        <v>0.269</v>
      </c>
      <c r="H7">
        <v>0.136</v>
      </c>
      <c r="I7">
        <v>0.149</v>
      </c>
      <c r="J7">
        <v>0.187</v>
      </c>
      <c r="K7">
        <v>0.154</v>
      </c>
      <c r="L7" s="23">
        <v>0.841</v>
      </c>
    </row>
    <row r="8" spans="1:12" ht="13.5" thickBot="1">
      <c r="A8" s="13" t="s">
        <v>68</v>
      </c>
      <c r="B8" s="14" t="s">
        <v>69</v>
      </c>
      <c r="C8">
        <v>8.85</v>
      </c>
      <c r="D8" s="23">
        <v>1.6</v>
      </c>
      <c r="E8" s="23">
        <v>13</v>
      </c>
      <c r="F8">
        <v>0.977</v>
      </c>
      <c r="G8">
        <v>0.977</v>
      </c>
      <c r="H8">
        <v>0.312</v>
      </c>
      <c r="I8">
        <v>0.162</v>
      </c>
      <c r="J8">
        <v>0.189</v>
      </c>
      <c r="K8">
        <v>0.313</v>
      </c>
      <c r="L8" s="23">
        <v>0.0175</v>
      </c>
    </row>
  </sheetData>
  <printOptions/>
  <pageMargins left="0.75" right="0.75" top="1" bottom="1" header="0" footer="0"/>
  <pageSetup horizontalDpi="600" verticalDpi="600" orientation="landscape" paperSize="9" r:id="rId3"/>
  <headerFooter alignWithMargins="0">
    <oddHeader>&amp;LTabel 3.1&amp;C&amp;D&amp;R&amp;P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D32" sqref="D32"/>
    </sheetView>
  </sheetViews>
  <sheetFormatPr defaultColWidth="9.140625" defaultRowHeight="12.75"/>
  <cols>
    <col min="3" max="3" width="12.421875" style="0" customWidth="1"/>
    <col min="7" max="7" width="9.57421875" style="0" bestFit="1" customWidth="1"/>
  </cols>
  <sheetData>
    <row r="1" ht="12.75">
      <c r="A1" t="s">
        <v>54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997.5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1527.12</v>
      </c>
    </row>
    <row r="12" spans="1:7" ht="12.75">
      <c r="A12" t="s">
        <v>29</v>
      </c>
      <c r="B12" t="s">
        <v>30</v>
      </c>
      <c r="C12" s="1">
        <f aca="true" t="shared" si="0" ref="C12:C21">$A$3*C26</f>
        <v>10.8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14.365000000000002</v>
      </c>
    </row>
    <row r="13" spans="1:7" ht="12.75">
      <c r="A13" t="s">
        <v>31</v>
      </c>
      <c r="B13" t="s">
        <v>32</v>
      </c>
      <c r="C13" s="1">
        <f t="shared" si="0"/>
        <v>19.049999999999997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56.312</v>
      </c>
    </row>
    <row r="14" spans="1:7" ht="12.75">
      <c r="A14" t="s">
        <v>33</v>
      </c>
      <c r="B14" t="s">
        <v>34</v>
      </c>
      <c r="C14" s="1">
        <f t="shared" si="0"/>
        <v>1.3800000000000001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1.6517000000000002</v>
      </c>
    </row>
    <row r="15" spans="1:7" ht="12.75">
      <c r="A15" t="s">
        <v>35</v>
      </c>
      <c r="B15" t="s">
        <v>36</v>
      </c>
      <c r="C15" s="1">
        <f t="shared" si="0"/>
        <v>787.5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901.4499999999999</v>
      </c>
    </row>
    <row r="16" spans="1:7" ht="12.75">
      <c r="A16" t="s">
        <v>37</v>
      </c>
      <c r="B16" t="s">
        <v>36</v>
      </c>
      <c r="C16" s="1">
        <f t="shared" si="0"/>
        <v>78.75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90.03500000000001</v>
      </c>
    </row>
    <row r="17" spans="1:7" ht="12.75">
      <c r="A17" t="s">
        <v>38</v>
      </c>
      <c r="B17" t="s">
        <v>36</v>
      </c>
      <c r="C17" s="1">
        <f t="shared" si="0"/>
        <v>0.99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0.6539999999999999</v>
      </c>
    </row>
    <row r="18" spans="1:7" ht="12.75">
      <c r="A18" t="s">
        <v>39</v>
      </c>
      <c r="B18" t="s">
        <v>36</v>
      </c>
      <c r="C18" s="1">
        <f t="shared" si="0"/>
        <v>106500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175600</v>
      </c>
    </row>
    <row r="19" spans="1:7" ht="12.75">
      <c r="A19" t="s">
        <v>40</v>
      </c>
      <c r="B19" t="s">
        <v>36</v>
      </c>
      <c r="C19" s="1">
        <f t="shared" si="0"/>
        <v>0.62925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0.9668499999999999</v>
      </c>
    </row>
    <row r="20" spans="1:7" ht="12.75">
      <c r="A20" t="s">
        <v>41</v>
      </c>
      <c r="B20" t="s">
        <v>36</v>
      </c>
      <c r="C20" s="1">
        <f t="shared" si="0"/>
        <v>0.10275000000000001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0.13189</v>
      </c>
    </row>
    <row r="21" spans="1:7" ht="12.75">
      <c r="A21" t="s">
        <v>42</v>
      </c>
      <c r="B21" t="s">
        <v>43</v>
      </c>
      <c r="C21" s="1">
        <f t="shared" si="0"/>
        <v>0.013425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58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 s="2">
        <v>1330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>
        <v>14.4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 s="2">
        <v>25.4</v>
      </c>
      <c r="D27">
        <v>0.512</v>
      </c>
      <c r="E27">
        <v>14.4</v>
      </c>
      <c r="F27">
        <v>59.1</v>
      </c>
    </row>
    <row r="28" spans="1:6" ht="12.75">
      <c r="A28" t="s">
        <v>33</v>
      </c>
      <c r="B28" t="s">
        <v>34</v>
      </c>
      <c r="C28" s="2">
        <v>1.84</v>
      </c>
      <c r="D28">
        <v>0.0692</v>
      </c>
      <c r="E28">
        <v>0.136</v>
      </c>
      <c r="F28">
        <v>0.269</v>
      </c>
    </row>
    <row r="29" spans="1:6" ht="12.75">
      <c r="A29" t="s">
        <v>35</v>
      </c>
      <c r="B29" t="s">
        <v>36</v>
      </c>
      <c r="C29" s="2">
        <v>1050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>
        <v>105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 s="2">
        <v>1.32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142000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>
        <v>0.839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0.137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>
        <v>0.0179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48" spans="5:6" ht="12.75">
      <c r="E48" s="2"/>
      <c r="F48" s="2"/>
    </row>
    <row r="50" spans="5:6" ht="12.75">
      <c r="E50" s="2"/>
      <c r="F50" s="2"/>
    </row>
    <row r="51" spans="5:7" ht="12.75">
      <c r="E51" s="2"/>
      <c r="G51" s="2"/>
    </row>
    <row r="52" spans="5:6" ht="12.75">
      <c r="E52" s="2"/>
      <c r="F52" s="2"/>
    </row>
    <row r="54" spans="5:6" ht="12.75">
      <c r="E54" s="2"/>
      <c r="F54" s="2"/>
    </row>
    <row r="55" spans="5:6" ht="12.75">
      <c r="E55" s="2"/>
      <c r="F55" s="2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C25" sqref="C25"/>
    </sheetView>
  </sheetViews>
  <sheetFormatPr defaultColWidth="9.140625" defaultRowHeight="12.75"/>
  <cols>
    <col min="3" max="3" width="10.28125" style="0" customWidth="1"/>
    <col min="7" max="7" width="10.421875" style="0" customWidth="1"/>
  </cols>
  <sheetData>
    <row r="1" ht="12.75">
      <c r="A1" t="s">
        <v>54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2092.5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2622.12</v>
      </c>
    </row>
    <row r="12" spans="1:7" ht="12.75">
      <c r="A12" t="s">
        <v>29</v>
      </c>
      <c r="B12" t="s">
        <v>30</v>
      </c>
      <c r="C12" s="1">
        <f aca="true" t="shared" si="0" ref="C12:C21">$A$3*C26</f>
        <v>23.625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27.19</v>
      </c>
    </row>
    <row r="13" spans="1:7" ht="12.75">
      <c r="A13" t="s">
        <v>31</v>
      </c>
      <c r="B13" t="s">
        <v>32</v>
      </c>
      <c r="C13" s="1">
        <f t="shared" si="0"/>
        <v>41.325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78.587</v>
      </c>
    </row>
    <row r="14" spans="1:7" ht="12.75">
      <c r="A14" t="s">
        <v>33</v>
      </c>
      <c r="B14" t="s">
        <v>34</v>
      </c>
      <c r="C14" s="1">
        <f t="shared" si="0"/>
        <v>2.9325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3.2042</v>
      </c>
    </row>
    <row r="15" spans="1:7" ht="12.75">
      <c r="A15" t="s">
        <v>35</v>
      </c>
      <c r="B15" t="s">
        <v>36</v>
      </c>
      <c r="C15" s="1">
        <f t="shared" si="0"/>
        <v>1695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1808.95</v>
      </c>
    </row>
    <row r="16" spans="1:7" ht="12.75">
      <c r="A16" t="s">
        <v>37</v>
      </c>
      <c r="B16" t="s">
        <v>36</v>
      </c>
      <c r="C16" s="1">
        <f t="shared" si="0"/>
        <v>169.5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180.785</v>
      </c>
    </row>
    <row r="17" spans="1:7" ht="12.75">
      <c r="A17" t="s">
        <v>38</v>
      </c>
      <c r="B17" t="s">
        <v>36</v>
      </c>
      <c r="C17" s="1">
        <f t="shared" si="0"/>
        <v>1.9425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1.6064999999999998</v>
      </c>
    </row>
    <row r="18" spans="1:7" ht="12.75">
      <c r="A18" t="s">
        <v>39</v>
      </c>
      <c r="B18" t="s">
        <v>36</v>
      </c>
      <c r="C18" s="1">
        <f t="shared" si="0"/>
        <v>185250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254350</v>
      </c>
    </row>
    <row r="19" spans="1:7" ht="12.75">
      <c r="A19" t="s">
        <v>40</v>
      </c>
      <c r="B19" t="s">
        <v>36</v>
      </c>
      <c r="C19" s="1">
        <f t="shared" si="0"/>
        <v>1.1099999999999999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1.4476</v>
      </c>
    </row>
    <row r="20" spans="1:7" ht="12.75">
      <c r="A20" t="s">
        <v>41</v>
      </c>
      <c r="B20" t="s">
        <v>36</v>
      </c>
      <c r="C20" s="1">
        <f t="shared" si="0"/>
        <v>0.20700000000000002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0.23614</v>
      </c>
    </row>
    <row r="21" spans="1:7" ht="12.75">
      <c r="A21" t="s">
        <v>42</v>
      </c>
      <c r="B21" t="s">
        <v>43</v>
      </c>
      <c r="C21" s="1">
        <f t="shared" si="0"/>
        <v>0.019875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57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 s="2">
        <v>2790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>
        <v>31.5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 s="2">
        <v>55.1</v>
      </c>
      <c r="D27">
        <v>0.512</v>
      </c>
      <c r="E27">
        <v>14.4</v>
      </c>
      <c r="F27">
        <v>59.1</v>
      </c>
    </row>
    <row r="28" spans="1:6" ht="12.75">
      <c r="A28" t="s">
        <v>33</v>
      </c>
      <c r="B28" t="s">
        <v>34</v>
      </c>
      <c r="C28">
        <v>3.91</v>
      </c>
      <c r="D28">
        <v>0.0692</v>
      </c>
      <c r="E28">
        <v>0.136</v>
      </c>
      <c r="F28">
        <v>0.269</v>
      </c>
    </row>
    <row r="29" spans="1:6" ht="12.75">
      <c r="A29" t="s">
        <v>35</v>
      </c>
      <c r="B29" t="s">
        <v>36</v>
      </c>
      <c r="C29" s="2">
        <v>2260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>
        <v>226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 s="2">
        <v>2.59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247000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>
        <v>1.48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0.276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>
        <v>0.0265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48" spans="5:6" ht="12.75">
      <c r="E48" s="2"/>
      <c r="F48" s="2"/>
    </row>
    <row r="50" spans="5:6" ht="12.75">
      <c r="E50" s="2"/>
      <c r="F50" s="2"/>
    </row>
    <row r="51" spans="5:7" ht="12.75">
      <c r="E51" s="2"/>
      <c r="G51" s="2"/>
    </row>
    <row r="52" spans="5:6" ht="12.75">
      <c r="E52" s="2"/>
      <c r="F52" s="2"/>
    </row>
    <row r="54" spans="5:6" ht="12.75">
      <c r="E54" s="2"/>
      <c r="F54" s="2"/>
    </row>
    <row r="55" spans="5:6" ht="12.75">
      <c r="E55" s="2"/>
      <c r="F5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3.140625" style="0" customWidth="1"/>
    <col min="2" max="2" width="8.28125" style="0" customWidth="1"/>
    <col min="3" max="3" width="9.00390625" style="0" customWidth="1"/>
    <col min="4" max="4" width="8.421875" style="0" customWidth="1"/>
    <col min="5" max="5" width="9.00390625" style="0" customWidth="1"/>
    <col min="6" max="6" width="8.7109375" style="0" customWidth="1"/>
    <col min="8" max="8" width="4.8515625" style="0" customWidth="1"/>
    <col min="10" max="10" width="5.57421875" style="0" customWidth="1"/>
  </cols>
  <sheetData>
    <row r="1" ht="15.75">
      <c r="A1" s="6" t="s">
        <v>108</v>
      </c>
    </row>
    <row r="5" spans="1:6" ht="12.75">
      <c r="A5" s="18" t="s">
        <v>88</v>
      </c>
      <c r="B5" s="18" t="s">
        <v>22</v>
      </c>
      <c r="C5" s="18" t="s">
        <v>104</v>
      </c>
      <c r="D5" s="18" t="s">
        <v>105</v>
      </c>
      <c r="E5" s="18" t="s">
        <v>106</v>
      </c>
      <c r="F5" s="18" t="s">
        <v>107</v>
      </c>
    </row>
    <row r="6" spans="1:7" ht="12.75">
      <c r="A6" s="18" t="s">
        <v>89</v>
      </c>
      <c r="B6" s="18" t="s">
        <v>84</v>
      </c>
      <c r="C6" s="21">
        <f>'Bil, 3 km'!E15</f>
        <v>1068</v>
      </c>
      <c r="D6" s="21">
        <f>1!I12</f>
        <v>4355.9</v>
      </c>
      <c r="E6" s="21">
        <f>2a!J12</f>
        <v>3247.65</v>
      </c>
      <c r="F6" s="21">
        <f>+2b!J12</f>
        <v>3925.4500000000003</v>
      </c>
      <c r="G6" s="7"/>
    </row>
    <row r="7" spans="1:7" ht="12.75">
      <c r="A7" s="18" t="s">
        <v>90</v>
      </c>
      <c r="B7" s="18" t="s">
        <v>85</v>
      </c>
      <c r="C7" s="21">
        <f>'Bil, 3 km'!E16</f>
        <v>6.090000000000001</v>
      </c>
      <c r="D7" s="21">
        <f>1!I13</f>
        <v>56.709</v>
      </c>
      <c r="E7" s="21">
        <f>2a!J13</f>
        <v>37.984</v>
      </c>
      <c r="F7" s="21">
        <f>+2b!J13</f>
        <v>39.32</v>
      </c>
      <c r="G7" s="7"/>
    </row>
    <row r="8" spans="1:7" ht="12.75">
      <c r="A8" s="18" t="s">
        <v>91</v>
      </c>
      <c r="B8" s="18" t="s">
        <v>86</v>
      </c>
      <c r="C8" s="21">
        <f>'Bil, 3 km'!E17</f>
        <v>8.43</v>
      </c>
      <c r="D8" s="21">
        <f>1!I14</f>
        <v>315.35</v>
      </c>
      <c r="E8" s="21">
        <f>2a!J14</f>
        <v>218.15000000000003</v>
      </c>
      <c r="F8" s="21">
        <f>+2b!J14</f>
        <v>222.73000000000002</v>
      </c>
      <c r="G8" s="7"/>
    </row>
    <row r="9" spans="1:7" ht="12.75" hidden="1">
      <c r="A9" s="18" t="s">
        <v>33</v>
      </c>
      <c r="B9" s="18" t="s">
        <v>34</v>
      </c>
      <c r="C9" s="18">
        <f>'Bil, 3 km'!E18</f>
        <v>5.1</v>
      </c>
      <c r="D9" s="20">
        <f>1!I15</f>
        <v>1.4803000000000002</v>
      </c>
      <c r="E9" s="21">
        <f>2a!J15</f>
        <v>1.1608</v>
      </c>
      <c r="F9" s="21">
        <f>+2b!J15</f>
        <v>1.3140999999999998</v>
      </c>
      <c r="G9" s="1"/>
    </row>
    <row r="10" spans="1:7" ht="12.75" hidden="1">
      <c r="A10" s="18" t="s">
        <v>35</v>
      </c>
      <c r="B10" s="18" t="s">
        <v>36</v>
      </c>
      <c r="C10" s="18">
        <f>'Bil, 3 km'!E19</f>
        <v>957</v>
      </c>
      <c r="D10" s="20">
        <f>1!I16</f>
        <v>84.15</v>
      </c>
      <c r="E10" s="21">
        <f>2a!J16</f>
        <v>98.975</v>
      </c>
      <c r="F10" s="21">
        <f>+2b!J16</f>
        <v>98.975</v>
      </c>
      <c r="G10" s="1"/>
    </row>
    <row r="11" spans="1:7" ht="12.75" hidden="1">
      <c r="A11" s="18" t="s">
        <v>37</v>
      </c>
      <c r="B11" s="18" t="s">
        <v>36</v>
      </c>
      <c r="C11" s="18">
        <f>'Bil, 3 km'!E20</f>
        <v>93.3</v>
      </c>
      <c r="D11" s="20">
        <f>1!I17</f>
        <v>8.335</v>
      </c>
      <c r="E11" s="21">
        <f>2a!J17</f>
        <v>9.8025</v>
      </c>
      <c r="F11" s="21">
        <f>+2b!J17</f>
        <v>9.8025</v>
      </c>
      <c r="G11" s="1"/>
    </row>
    <row r="12" spans="1:7" ht="12.75" hidden="1">
      <c r="A12" s="18" t="s">
        <v>38</v>
      </c>
      <c r="B12" s="18" t="s">
        <v>36</v>
      </c>
      <c r="C12" s="18">
        <f>'Bil, 3 km'!E21</f>
        <v>3.0900000000000003</v>
      </c>
      <c r="D12" s="20">
        <f>1!I18</f>
        <v>0.45299999999999996</v>
      </c>
      <c r="E12" s="21">
        <f>2a!J18</f>
        <v>0.52825</v>
      </c>
      <c r="F12" s="21">
        <f>+2b!J18</f>
        <v>0.52825</v>
      </c>
      <c r="G12" s="1"/>
    </row>
    <row r="13" spans="1:7" ht="12.75" hidden="1">
      <c r="A13" s="18" t="s">
        <v>39</v>
      </c>
      <c r="B13" s="18" t="s">
        <v>36</v>
      </c>
      <c r="C13" s="18">
        <f>'Bil, 3 km'!E22</f>
        <v>5100000</v>
      </c>
      <c r="D13" s="20">
        <f>1!I19</f>
        <v>49700</v>
      </c>
      <c r="E13" s="21">
        <f>2a!J19</f>
        <v>57650</v>
      </c>
      <c r="F13" s="21">
        <f>+2b!J19</f>
        <v>57650</v>
      </c>
      <c r="G13" s="1"/>
    </row>
    <row r="14" spans="1:7" ht="12.75" hidden="1">
      <c r="A14" s="18" t="s">
        <v>40</v>
      </c>
      <c r="B14" s="18" t="s">
        <v>36</v>
      </c>
      <c r="C14" s="18">
        <f>'Bil, 3 km'!E23</f>
        <v>4.98</v>
      </c>
      <c r="D14" s="20">
        <f>1!I20</f>
        <v>0.2555</v>
      </c>
      <c r="E14" s="21">
        <f>2a!J20</f>
        <v>0.295</v>
      </c>
      <c r="F14" s="21">
        <f>+2b!J20</f>
        <v>0.295</v>
      </c>
      <c r="G14" s="1"/>
    </row>
    <row r="15" spans="1:7" ht="12.75" hidden="1">
      <c r="A15" s="18" t="s">
        <v>41</v>
      </c>
      <c r="B15" s="18" t="s">
        <v>36</v>
      </c>
      <c r="C15" s="18">
        <f>'Bil, 3 km'!E24</f>
        <v>3.1799999999999997</v>
      </c>
      <c r="D15" s="20">
        <f>1!I21</f>
        <v>0.0251</v>
      </c>
      <c r="E15" s="21">
        <f>2a!J21</f>
        <v>0.028675</v>
      </c>
      <c r="F15" s="21">
        <f>+2b!J21</f>
        <v>0.028675</v>
      </c>
      <c r="G15" s="1"/>
    </row>
    <row r="16" spans="1:7" ht="12.75" hidden="1">
      <c r="A16" s="18" t="s">
        <v>42</v>
      </c>
      <c r="B16" s="18" t="s">
        <v>43</v>
      </c>
      <c r="C16" s="18" t="e">
        <f>'Bil, 3 km'!E25</f>
        <v>#VALUE!</v>
      </c>
      <c r="D16" s="20">
        <f>1!I22</f>
        <v>9.025599999999999</v>
      </c>
      <c r="E16" s="21">
        <f>2a!J22</f>
        <v>6.006100000000001</v>
      </c>
      <c r="F16" s="21">
        <f>+2b!J22</f>
        <v>5.9934</v>
      </c>
      <c r="G16" s="1"/>
    </row>
    <row r="17" spans="1:6" ht="12.75">
      <c r="A17" s="18" t="s">
        <v>92</v>
      </c>
      <c r="B17" s="18" t="s">
        <v>87</v>
      </c>
      <c r="C17" s="21">
        <f>+'Bil, 3 km'!E18</f>
        <v>5.1</v>
      </c>
      <c r="D17" s="21">
        <f>1!I15</f>
        <v>1.4803000000000002</v>
      </c>
      <c r="E17" s="21">
        <f>2a!J15</f>
        <v>1.1608</v>
      </c>
      <c r="F17" s="21">
        <f>+2b!J15</f>
        <v>1.3140999999999998</v>
      </c>
    </row>
    <row r="18" spans="1:6" ht="12.75">
      <c r="A18" s="18" t="s">
        <v>93</v>
      </c>
      <c r="B18" s="18" t="s">
        <v>43</v>
      </c>
      <c r="C18" s="18"/>
      <c r="D18" s="20">
        <f>+1!I22</f>
        <v>9.025599999999999</v>
      </c>
      <c r="E18" s="20">
        <f>+2a!J22</f>
        <v>6.006100000000001</v>
      </c>
      <c r="F18" s="20">
        <f>+2b!J22</f>
        <v>5.9934</v>
      </c>
    </row>
    <row r="20" spans="1:12" ht="15.75">
      <c r="A20" s="27" t="s">
        <v>109</v>
      </c>
      <c r="B20" s="22" t="s">
        <v>101</v>
      </c>
      <c r="C20" s="5"/>
      <c r="D20" s="4" t="s">
        <v>102</v>
      </c>
      <c r="E20" s="5"/>
      <c r="F20" s="4" t="s">
        <v>103</v>
      </c>
      <c r="G20" s="25"/>
      <c r="H20" s="24"/>
      <c r="J20" s="25"/>
      <c r="K20" s="25"/>
      <c r="L20" s="25"/>
    </row>
    <row r="21" spans="1:12" ht="12.75">
      <c r="A21" s="5"/>
      <c r="B21" s="5"/>
      <c r="C21" s="5"/>
      <c r="D21" s="5"/>
      <c r="E21" s="5"/>
      <c r="F21" s="5"/>
      <c r="G21" s="25"/>
      <c r="H21" s="25"/>
      <c r="J21" s="25"/>
      <c r="K21" s="25"/>
      <c r="L21" s="25"/>
    </row>
    <row r="22" spans="1:13" ht="12.75">
      <c r="A22" s="5" t="s">
        <v>94</v>
      </c>
      <c r="B22" s="28">
        <v>0.75</v>
      </c>
      <c r="C22" s="5"/>
      <c r="D22" s="28">
        <v>0.4</v>
      </c>
      <c r="E22" s="5"/>
      <c r="F22" s="29">
        <v>0.4</v>
      </c>
      <c r="H22" s="25"/>
      <c r="J22" s="26"/>
      <c r="K22" s="25"/>
      <c r="L22" s="25"/>
      <c r="M22" s="25"/>
    </row>
    <row r="23" spans="1:13" ht="12.75">
      <c r="A23" s="5" t="s">
        <v>95</v>
      </c>
      <c r="B23" s="29">
        <v>0.5</v>
      </c>
      <c r="C23" s="5"/>
      <c r="D23" s="29">
        <v>0.75</v>
      </c>
      <c r="E23" s="5"/>
      <c r="F23" s="29">
        <f>+D23</f>
        <v>0.75</v>
      </c>
      <c r="H23" s="25"/>
      <c r="J23" s="25"/>
      <c r="K23" s="25"/>
      <c r="L23" s="25"/>
      <c r="M23" s="25"/>
    </row>
    <row r="24" spans="1:13" ht="12.75">
      <c r="A24" s="5" t="s">
        <v>96</v>
      </c>
      <c r="B24" s="29">
        <v>0.5</v>
      </c>
      <c r="C24" s="5"/>
      <c r="D24" s="29">
        <v>0.5</v>
      </c>
      <c r="E24" s="5"/>
      <c r="F24" s="29">
        <f>+D24</f>
        <v>0.5</v>
      </c>
      <c r="H24" s="25"/>
      <c r="J24" s="25"/>
      <c r="K24" s="25"/>
      <c r="L24" s="25"/>
      <c r="M24" s="25"/>
    </row>
    <row r="25" spans="1:13" ht="12.75">
      <c r="A25" s="5" t="s">
        <v>97</v>
      </c>
      <c r="B25" s="29">
        <v>1</v>
      </c>
      <c r="C25" s="5"/>
      <c r="D25" s="29">
        <v>1</v>
      </c>
      <c r="E25" s="5"/>
      <c r="F25" s="29">
        <f>+D25</f>
        <v>1</v>
      </c>
      <c r="H25" s="25"/>
      <c r="J25" s="25"/>
      <c r="K25" s="25"/>
      <c r="L25" s="25"/>
      <c r="M25" s="25"/>
    </row>
    <row r="26" spans="1:6" ht="12.75">
      <c r="A26" s="5" t="s">
        <v>98</v>
      </c>
      <c r="B26" s="29">
        <v>0.5</v>
      </c>
      <c r="C26" s="5"/>
      <c r="D26" s="29">
        <v>0.5</v>
      </c>
      <c r="E26" s="5"/>
      <c r="F26" s="29">
        <v>0.4</v>
      </c>
    </row>
    <row r="27" spans="1:6" ht="12.75">
      <c r="A27" s="5" t="s">
        <v>99</v>
      </c>
      <c r="B27" s="29">
        <v>0.2</v>
      </c>
      <c r="C27" s="5"/>
      <c r="D27" s="29">
        <v>0.2</v>
      </c>
      <c r="E27" s="5"/>
      <c r="F27" s="29">
        <v>0.2</v>
      </c>
    </row>
    <row r="28" spans="1:6" ht="12.75">
      <c r="A28" s="5" t="s">
        <v>100</v>
      </c>
      <c r="B28" s="29"/>
      <c r="C28" s="5"/>
      <c r="D28" s="29">
        <v>0</v>
      </c>
      <c r="E28" s="5"/>
      <c r="F28" s="29">
        <v>0.5</v>
      </c>
    </row>
    <row r="29" spans="4:6" ht="12.75">
      <c r="D29" s="25"/>
      <c r="E29" s="25"/>
      <c r="F29" s="25"/>
    </row>
    <row r="30" ht="12.75">
      <c r="A30" s="3"/>
    </row>
    <row r="33" spans="3:7" ht="12.75">
      <c r="C33" s="7"/>
      <c r="D33" s="7"/>
      <c r="E33" s="7"/>
      <c r="F33" s="7"/>
      <c r="G33" s="7"/>
    </row>
    <row r="34" spans="3:7" ht="12.75">
      <c r="C34" s="7"/>
      <c r="D34" s="7"/>
      <c r="E34" s="7"/>
      <c r="F34" s="7"/>
      <c r="G34" s="7"/>
    </row>
    <row r="35" spans="1:10" ht="12.75">
      <c r="A35" s="30"/>
      <c r="B35" s="30"/>
      <c r="C35" s="30"/>
      <c r="D35" s="30"/>
      <c r="E35" s="30"/>
      <c r="F35" s="30"/>
      <c r="G35" s="25"/>
      <c r="H35" s="25"/>
      <c r="I35" s="25"/>
      <c r="J35" s="25"/>
    </row>
    <row r="36" spans="1:10" ht="12.75">
      <c r="A36" s="30"/>
      <c r="B36" s="30"/>
      <c r="C36" s="31"/>
      <c r="D36" s="31"/>
      <c r="E36" s="31"/>
      <c r="F36" s="31"/>
      <c r="G36" s="32"/>
      <c r="H36" s="25"/>
      <c r="I36" s="25"/>
      <c r="J36" s="25"/>
    </row>
    <row r="37" spans="1:10" ht="12.75">
      <c r="A37" s="30"/>
      <c r="B37" s="30"/>
      <c r="C37" s="31"/>
      <c r="D37" s="31"/>
      <c r="E37" s="31"/>
      <c r="F37" s="31"/>
      <c r="G37" s="32"/>
      <c r="H37" s="25"/>
      <c r="I37" s="25"/>
      <c r="J37" s="25"/>
    </row>
    <row r="38" spans="1:10" ht="12.75">
      <c r="A38" s="30"/>
      <c r="B38" s="30"/>
      <c r="C38" s="31"/>
      <c r="D38" s="31"/>
      <c r="E38" s="31"/>
      <c r="F38" s="31"/>
      <c r="G38" s="32"/>
      <c r="H38" s="25"/>
      <c r="I38" s="25"/>
      <c r="J38" s="25"/>
    </row>
    <row r="39" spans="1:10" ht="12.75">
      <c r="A39" s="30"/>
      <c r="B39" s="30"/>
      <c r="C39" s="30"/>
      <c r="D39" s="33"/>
      <c r="E39" s="31"/>
      <c r="F39" s="31"/>
      <c r="G39" s="26"/>
      <c r="H39" s="25"/>
      <c r="I39" s="25"/>
      <c r="J39" s="25"/>
    </row>
    <row r="40" spans="1:10" ht="12.75">
      <c r="A40" s="30"/>
      <c r="B40" s="30"/>
      <c r="C40" s="30"/>
      <c r="D40" s="33"/>
      <c r="E40" s="31"/>
      <c r="F40" s="31"/>
      <c r="G40" s="26"/>
      <c r="H40" s="25"/>
      <c r="I40" s="25"/>
      <c r="J40" s="25"/>
    </row>
    <row r="41" spans="1:10" ht="12.75">
      <c r="A41" s="30"/>
      <c r="B41" s="30"/>
      <c r="C41" s="30"/>
      <c r="D41" s="33"/>
      <c r="E41" s="31"/>
      <c r="F41" s="31"/>
      <c r="G41" s="26"/>
      <c r="H41" s="25"/>
      <c r="I41" s="25"/>
      <c r="J41" s="25"/>
    </row>
    <row r="42" spans="1:10" ht="12.75">
      <c r="A42" s="30"/>
      <c r="B42" s="30"/>
      <c r="C42" s="30"/>
      <c r="D42" s="33"/>
      <c r="E42" s="31"/>
      <c r="F42" s="31"/>
      <c r="G42" s="26"/>
      <c r="H42" s="25"/>
      <c r="I42" s="25"/>
      <c r="J42" s="25"/>
    </row>
    <row r="43" spans="1:10" ht="12.75">
      <c r="A43" s="30"/>
      <c r="B43" s="30"/>
      <c r="C43" s="30"/>
      <c r="D43" s="33"/>
      <c r="E43" s="31"/>
      <c r="F43" s="31"/>
      <c r="G43" s="26"/>
      <c r="H43" s="25"/>
      <c r="I43" s="25"/>
      <c r="J43" s="25"/>
    </row>
    <row r="44" spans="1:10" ht="12.75">
      <c r="A44" s="30"/>
      <c r="B44" s="30"/>
      <c r="C44" s="30"/>
      <c r="D44" s="33"/>
      <c r="E44" s="31"/>
      <c r="F44" s="31"/>
      <c r="G44" s="26"/>
      <c r="H44" s="25"/>
      <c r="I44" s="25"/>
      <c r="J44" s="25"/>
    </row>
    <row r="45" spans="1:10" ht="12.75">
      <c r="A45" s="30"/>
      <c r="B45" s="30"/>
      <c r="C45" s="30"/>
      <c r="D45" s="33"/>
      <c r="E45" s="31"/>
      <c r="F45" s="31"/>
      <c r="G45" s="26"/>
      <c r="H45" s="25"/>
      <c r="I45" s="25"/>
      <c r="J45" s="25"/>
    </row>
    <row r="46" spans="1:10" ht="12.75">
      <c r="A46" s="30"/>
      <c r="B46" s="30"/>
      <c r="C46" s="30"/>
      <c r="D46" s="33"/>
      <c r="E46" s="31"/>
      <c r="F46" s="31"/>
      <c r="G46" s="26"/>
      <c r="H46" s="25"/>
      <c r="I46" s="25"/>
      <c r="J46" s="25"/>
    </row>
    <row r="47" spans="1:10" ht="12.75">
      <c r="A47" s="30"/>
      <c r="B47" s="30"/>
      <c r="C47" s="31"/>
      <c r="D47" s="31"/>
      <c r="E47" s="31"/>
      <c r="F47" s="31"/>
      <c r="G47" s="25"/>
      <c r="H47" s="25"/>
      <c r="I47" s="25"/>
      <c r="J47" s="25"/>
    </row>
    <row r="48" spans="1:10" ht="12.75">
      <c r="A48" s="30"/>
      <c r="B48" s="30"/>
      <c r="C48" s="30"/>
      <c r="D48" s="33"/>
      <c r="E48" s="33"/>
      <c r="F48" s="33"/>
      <c r="G48" s="25"/>
      <c r="H48" s="25"/>
      <c r="I48" s="25"/>
      <c r="J48" s="25"/>
    </row>
    <row r="49" spans="1:10" ht="12.75">
      <c r="A49" s="25"/>
      <c r="B49" s="25"/>
      <c r="C49" s="25"/>
      <c r="D49" s="26"/>
      <c r="E49" s="26"/>
      <c r="F49" s="26"/>
      <c r="G49" s="25"/>
      <c r="H49" s="25"/>
      <c r="I49" s="25"/>
      <c r="J49" s="25"/>
    </row>
    <row r="50" spans="1:10" ht="12.75">
      <c r="A50" s="25"/>
      <c r="B50" s="25"/>
      <c r="C50" s="25"/>
      <c r="D50" s="26"/>
      <c r="E50" s="26"/>
      <c r="F50" s="26"/>
      <c r="G50" s="25"/>
      <c r="H50" s="25"/>
      <c r="I50" s="25"/>
      <c r="J50" s="25"/>
    </row>
    <row r="51" spans="1:10" ht="12.75">
      <c r="A51" s="25"/>
      <c r="B51" s="25"/>
      <c r="C51" s="25"/>
      <c r="D51" s="26"/>
      <c r="E51" s="26"/>
      <c r="F51" s="26"/>
      <c r="G51" s="25"/>
      <c r="H51" s="25"/>
      <c r="I51" s="25"/>
      <c r="J51" s="25"/>
    </row>
    <row r="52" spans="1:10" ht="12.7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5"/>
      <c r="B53" s="34"/>
      <c r="C53" s="25"/>
      <c r="D53" s="24"/>
      <c r="E53" s="25"/>
      <c r="F53" s="24"/>
      <c r="G53" s="25"/>
      <c r="H53" s="24"/>
      <c r="I53" s="25"/>
      <c r="J53" s="25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.75">
      <c r="A55" s="35"/>
      <c r="B55" s="36"/>
      <c r="C55" s="35"/>
      <c r="D55" s="37"/>
      <c r="E55" s="35"/>
      <c r="F55" s="35"/>
      <c r="G55" s="35"/>
      <c r="H55" s="35"/>
      <c r="I55" s="35"/>
      <c r="J55" s="35"/>
    </row>
    <row r="56" spans="1:10" ht="12.7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2.7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2.7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.75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2.75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2.75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2.75">
      <c r="A62" s="25"/>
      <c r="B62" s="25"/>
      <c r="C62" s="25"/>
      <c r="D62" s="25"/>
      <c r="E62" s="25"/>
      <c r="F62" s="25"/>
      <c r="G62" s="25"/>
      <c r="H62" s="25"/>
      <c r="I62" s="25"/>
      <c r="J62" s="25"/>
    </row>
  </sheetData>
  <sheetProtection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18" sqref="E18"/>
    </sheetView>
  </sheetViews>
  <sheetFormatPr defaultColWidth="9.140625" defaultRowHeight="12.75"/>
  <sheetData>
    <row r="1" ht="12.75">
      <c r="A1" t="s">
        <v>49</v>
      </c>
    </row>
    <row r="3" spans="1:2" ht="12.75">
      <c r="A3">
        <v>3000</v>
      </c>
      <c r="B3" t="s">
        <v>53</v>
      </c>
    </row>
    <row r="7" spans="1:2" ht="12.75">
      <c r="A7" t="s">
        <v>10</v>
      </c>
      <c r="B7" t="s">
        <v>50</v>
      </c>
    </row>
    <row r="8" spans="1:2" ht="12.75">
      <c r="A8" t="s">
        <v>11</v>
      </c>
      <c r="B8" t="s">
        <v>12</v>
      </c>
    </row>
    <row r="9" spans="1:2" ht="12.75">
      <c r="A9" t="s">
        <v>13</v>
      </c>
      <c r="B9" t="s">
        <v>14</v>
      </c>
    </row>
    <row r="10" spans="1:2" ht="12.75">
      <c r="A10" t="s">
        <v>15</v>
      </c>
      <c r="B10" t="s">
        <v>16</v>
      </c>
    </row>
    <row r="11" spans="1:2" ht="12.75">
      <c r="A11" t="s">
        <v>17</v>
      </c>
      <c r="B11" t="s">
        <v>18</v>
      </c>
    </row>
    <row r="12" spans="1:2" ht="12.75">
      <c r="A12" t="s">
        <v>19</v>
      </c>
      <c r="B12" t="s">
        <v>20</v>
      </c>
    </row>
    <row r="14" spans="1:5" ht="12.75">
      <c r="A14" t="s">
        <v>21</v>
      </c>
      <c r="B14" t="s">
        <v>22</v>
      </c>
      <c r="C14" t="s">
        <v>51</v>
      </c>
      <c r="E14" t="s">
        <v>52</v>
      </c>
    </row>
    <row r="15" spans="1:5" ht="12.75">
      <c r="A15" t="s">
        <v>27</v>
      </c>
      <c r="B15" t="s">
        <v>28</v>
      </c>
      <c r="C15">
        <v>0.356</v>
      </c>
      <c r="E15">
        <f>$A$3*C15</f>
        <v>1068</v>
      </c>
    </row>
    <row r="16" spans="1:5" ht="12.75">
      <c r="A16" t="s">
        <v>29</v>
      </c>
      <c r="B16" t="s">
        <v>30</v>
      </c>
      <c r="C16">
        <v>0.00203</v>
      </c>
      <c r="E16">
        <f aca="true" t="shared" si="0" ref="E16:E25">$A$3*C16</f>
        <v>6.090000000000001</v>
      </c>
    </row>
    <row r="17" spans="1:5" ht="12.75">
      <c r="A17" t="s">
        <v>31</v>
      </c>
      <c r="B17" t="s">
        <v>32</v>
      </c>
      <c r="C17">
        <v>0.00281</v>
      </c>
      <c r="E17">
        <f t="shared" si="0"/>
        <v>8.43</v>
      </c>
    </row>
    <row r="18" spans="1:5" ht="12.75">
      <c r="A18" t="s">
        <v>33</v>
      </c>
      <c r="B18" t="s">
        <v>34</v>
      </c>
      <c r="C18">
        <v>0.0017</v>
      </c>
      <c r="E18">
        <f t="shared" si="0"/>
        <v>5.1</v>
      </c>
    </row>
    <row r="19" spans="1:5" ht="12.75">
      <c r="A19" t="s">
        <v>35</v>
      </c>
      <c r="B19" t="s">
        <v>36</v>
      </c>
      <c r="C19">
        <v>0.319</v>
      </c>
      <c r="E19">
        <f t="shared" si="0"/>
        <v>957</v>
      </c>
    </row>
    <row r="20" spans="1:5" ht="12.75">
      <c r="A20" t="s">
        <v>37</v>
      </c>
      <c r="B20" t="s">
        <v>36</v>
      </c>
      <c r="C20">
        <v>0.0311</v>
      </c>
      <c r="E20">
        <f t="shared" si="0"/>
        <v>93.3</v>
      </c>
    </row>
    <row r="21" spans="1:5" ht="12.75">
      <c r="A21" t="s">
        <v>38</v>
      </c>
      <c r="B21" t="s">
        <v>36</v>
      </c>
      <c r="C21">
        <v>0.00103</v>
      </c>
      <c r="E21">
        <f t="shared" si="0"/>
        <v>3.0900000000000003</v>
      </c>
    </row>
    <row r="22" spans="1:5" ht="12.75">
      <c r="A22" t="s">
        <v>39</v>
      </c>
      <c r="B22" t="s">
        <v>36</v>
      </c>
      <c r="C22" s="2">
        <v>1700</v>
      </c>
      <c r="E22">
        <f t="shared" si="0"/>
        <v>5100000</v>
      </c>
    </row>
    <row r="23" spans="1:5" ht="12.75">
      <c r="A23" t="s">
        <v>40</v>
      </c>
      <c r="B23" t="s">
        <v>36</v>
      </c>
      <c r="C23">
        <v>0.00166</v>
      </c>
      <c r="E23">
        <f t="shared" si="0"/>
        <v>4.98</v>
      </c>
    </row>
    <row r="24" spans="1:5" ht="12.75">
      <c r="A24" t="s">
        <v>41</v>
      </c>
      <c r="B24" t="s">
        <v>36</v>
      </c>
      <c r="C24">
        <v>0.00106</v>
      </c>
      <c r="E24">
        <f t="shared" si="0"/>
        <v>3.1799999999999997</v>
      </c>
    </row>
    <row r="25" spans="1:5" ht="12.75">
      <c r="A25" t="s">
        <v>42</v>
      </c>
      <c r="B25" t="s">
        <v>43</v>
      </c>
      <c r="C25" t="s">
        <v>44</v>
      </c>
      <c r="E25" t="e">
        <f t="shared" si="0"/>
        <v>#VALUE!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5">
      <selection activeCell="F28" sqref="F28"/>
    </sheetView>
  </sheetViews>
  <sheetFormatPr defaultColWidth="9.140625" defaultRowHeight="12.75"/>
  <cols>
    <col min="3" max="3" width="11.140625" style="0" customWidth="1"/>
    <col min="4" max="4" width="12.421875" style="0" customWidth="1"/>
    <col min="5" max="5" width="11.28125" style="0" customWidth="1"/>
    <col min="6" max="7" width="10.28125" style="0" customWidth="1"/>
    <col min="8" max="8" width="11.00390625" style="0" customWidth="1"/>
    <col min="9" max="9" width="9.57421875" style="0" bestFit="1" customWidth="1"/>
  </cols>
  <sheetData>
    <row r="1" ht="12.75">
      <c r="A1" t="s">
        <v>0</v>
      </c>
    </row>
    <row r="3" spans="1:3" ht="12.75">
      <c r="A3" s="1">
        <f>+Sammenligning!B22</f>
        <v>0.75</v>
      </c>
      <c r="B3" t="s">
        <v>2</v>
      </c>
      <c r="C3" t="s">
        <v>1</v>
      </c>
    </row>
    <row r="4" spans="1:3" ht="12.75">
      <c r="A4" s="1">
        <f>+Sammenligning!B23</f>
        <v>0.5</v>
      </c>
      <c r="B4" t="s">
        <v>2</v>
      </c>
      <c r="C4" t="s">
        <v>3</v>
      </c>
    </row>
    <row r="5" spans="1:3" ht="12.75">
      <c r="A5" s="1">
        <f>+Sammenligning!B24</f>
        <v>0.5</v>
      </c>
      <c r="B5" t="s">
        <v>2</v>
      </c>
      <c r="C5" t="s">
        <v>4</v>
      </c>
    </row>
    <row r="6" spans="1:3" ht="12.75">
      <c r="A6" s="1">
        <f>+Sammenligning!B25</f>
        <v>1</v>
      </c>
      <c r="B6" t="s">
        <v>5</v>
      </c>
      <c r="C6" t="s">
        <v>6</v>
      </c>
    </row>
    <row r="7" spans="1:3" ht="12.75">
      <c r="A7" s="1">
        <f>+Sammenligning!B26</f>
        <v>0.5</v>
      </c>
      <c r="B7" t="s">
        <v>2</v>
      </c>
      <c r="C7" t="str">
        <f>+F11</f>
        <v>Gulerødder</v>
      </c>
    </row>
    <row r="8" spans="1:3" ht="12.75">
      <c r="A8" s="1">
        <f>+Sammenligning!B27</f>
        <v>0.2</v>
      </c>
      <c r="B8" t="s">
        <v>2</v>
      </c>
      <c r="C8" t="str">
        <f>+G11</f>
        <v>løg</v>
      </c>
    </row>
    <row r="10" ht="12.75">
      <c r="A10" s="3" t="s">
        <v>46</v>
      </c>
    </row>
    <row r="11" spans="1:9" s="15" customFormat="1" ht="51">
      <c r="A11" s="19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19" t="s">
        <v>80</v>
      </c>
      <c r="G11" s="19" t="s">
        <v>78</v>
      </c>
      <c r="H11" s="19" t="s">
        <v>26</v>
      </c>
      <c r="I11" s="19" t="s">
        <v>48</v>
      </c>
    </row>
    <row r="12" spans="1:9" ht="12.75">
      <c r="A12" s="18" t="s">
        <v>27</v>
      </c>
      <c r="B12" s="18" t="s">
        <v>28</v>
      </c>
      <c r="C12" s="20">
        <f>$A$3*C26</f>
        <v>2490</v>
      </c>
      <c r="D12" s="18">
        <f>$A$6*D26</f>
        <v>1200</v>
      </c>
      <c r="E12" s="18">
        <f>E26*$A$4</f>
        <v>107.5</v>
      </c>
      <c r="F12" s="18">
        <f>F26*$A$7</f>
        <v>61</v>
      </c>
      <c r="G12" s="18">
        <f>G26*$A$8</f>
        <v>76.4</v>
      </c>
      <c r="H12" s="18">
        <f>$A$5*H26</f>
        <v>421</v>
      </c>
      <c r="I12" s="21">
        <f>SUM(C12:H12)</f>
        <v>4355.9</v>
      </c>
    </row>
    <row r="13" spans="1:9" ht="12.75">
      <c r="A13" s="18" t="s">
        <v>29</v>
      </c>
      <c r="B13" s="18" t="s">
        <v>30</v>
      </c>
      <c r="C13" s="20">
        <f aca="true" t="shared" si="0" ref="C13:C22">$A$3*C27</f>
        <v>40.95</v>
      </c>
      <c r="D13" s="18">
        <f aca="true" t="shared" si="1" ref="D13:D22">$A$6*D27</f>
        <v>11.7</v>
      </c>
      <c r="E13" s="18">
        <f aca="true" t="shared" si="2" ref="E13:E22">E27*$A$4</f>
        <v>0.77</v>
      </c>
      <c r="F13" s="18">
        <f>F27*$A$7</f>
        <v>0.5</v>
      </c>
      <c r="G13" s="18">
        <f>G27*$A$8</f>
        <v>0.294</v>
      </c>
      <c r="H13" s="18">
        <f aca="true" t="shared" si="3" ref="H13:H22">$A$5*H27</f>
        <v>2.495</v>
      </c>
      <c r="I13" s="21">
        <f aca="true" t="shared" si="4" ref="I13:I22">SUM(C13:H13)</f>
        <v>56.709</v>
      </c>
    </row>
    <row r="14" spans="1:9" ht="12.75">
      <c r="A14" s="18" t="s">
        <v>31</v>
      </c>
      <c r="B14" s="18" t="s">
        <v>32</v>
      </c>
      <c r="C14" s="20">
        <f t="shared" si="0"/>
        <v>216</v>
      </c>
      <c r="D14" s="18">
        <f t="shared" si="1"/>
        <v>57.8</v>
      </c>
      <c r="E14" s="18">
        <f t="shared" si="2"/>
        <v>7.2</v>
      </c>
      <c r="F14" s="18">
        <f>F28*$A$7</f>
        <v>1.8</v>
      </c>
      <c r="G14" s="18">
        <f>G28*$A$8</f>
        <v>3</v>
      </c>
      <c r="H14" s="18">
        <f t="shared" si="3"/>
        <v>29.55</v>
      </c>
      <c r="I14" s="21">
        <f t="shared" si="4"/>
        <v>315.35</v>
      </c>
    </row>
    <row r="15" spans="1:9" ht="12.75">
      <c r="A15" s="18" t="s">
        <v>33</v>
      </c>
      <c r="B15" s="18" t="s">
        <v>34</v>
      </c>
      <c r="C15" s="20">
        <f t="shared" si="0"/>
        <v>0.7575000000000001</v>
      </c>
      <c r="D15" s="18">
        <f t="shared" si="1"/>
        <v>0.415</v>
      </c>
      <c r="E15" s="18">
        <f t="shared" si="2"/>
        <v>0.068</v>
      </c>
      <c r="F15" s="18">
        <f>F29*$A$7</f>
        <v>0.0745</v>
      </c>
      <c r="G15" s="18">
        <f>G29*$A$8</f>
        <v>0.0308</v>
      </c>
      <c r="H15" s="18">
        <f t="shared" si="3"/>
        <v>0.1345</v>
      </c>
      <c r="I15" s="21">
        <f t="shared" si="4"/>
        <v>1.4803000000000002</v>
      </c>
    </row>
    <row r="16" spans="1:9" ht="12.75">
      <c r="A16" t="s">
        <v>35</v>
      </c>
      <c r="B16" t="s">
        <v>36</v>
      </c>
      <c r="C16" s="1">
        <f t="shared" si="0"/>
        <v>0</v>
      </c>
      <c r="D16">
        <f t="shared" si="1"/>
        <v>0</v>
      </c>
      <c r="E16">
        <f t="shared" si="2"/>
        <v>29.65</v>
      </c>
      <c r="H16">
        <f t="shared" si="3"/>
        <v>54.5</v>
      </c>
      <c r="I16" s="1">
        <f t="shared" si="4"/>
        <v>84.15</v>
      </c>
    </row>
    <row r="17" spans="1:9" ht="12.75">
      <c r="A17" t="s">
        <v>37</v>
      </c>
      <c r="B17" t="s">
        <v>36</v>
      </c>
      <c r="C17" s="1">
        <f t="shared" si="0"/>
        <v>0</v>
      </c>
      <c r="D17">
        <f t="shared" si="1"/>
        <v>0</v>
      </c>
      <c r="E17">
        <f t="shared" si="2"/>
        <v>2.935</v>
      </c>
      <c r="H17">
        <f t="shared" si="3"/>
        <v>5.4</v>
      </c>
      <c r="I17" s="1">
        <f t="shared" si="4"/>
        <v>8.335</v>
      </c>
    </row>
    <row r="18" spans="1:9" ht="12.75">
      <c r="A18" t="s">
        <v>38</v>
      </c>
      <c r="B18" t="s">
        <v>36</v>
      </c>
      <c r="C18" s="1">
        <f t="shared" si="0"/>
        <v>0</v>
      </c>
      <c r="D18">
        <f t="shared" si="1"/>
        <v>0</v>
      </c>
      <c r="E18">
        <f t="shared" si="2"/>
        <v>0.1505</v>
      </c>
      <c r="H18">
        <f t="shared" si="3"/>
        <v>0.3025</v>
      </c>
      <c r="I18" s="1">
        <f t="shared" si="4"/>
        <v>0.45299999999999996</v>
      </c>
    </row>
    <row r="19" spans="1:9" ht="12.75">
      <c r="A19" t="s">
        <v>39</v>
      </c>
      <c r="B19" t="s">
        <v>36</v>
      </c>
      <c r="C19" s="1">
        <f t="shared" si="0"/>
        <v>0</v>
      </c>
      <c r="D19">
        <f t="shared" si="1"/>
        <v>0</v>
      </c>
      <c r="E19">
        <f t="shared" si="2"/>
        <v>15900</v>
      </c>
      <c r="H19">
        <f t="shared" si="3"/>
        <v>33800</v>
      </c>
      <c r="I19" s="1">
        <f t="shared" si="4"/>
        <v>49700</v>
      </c>
    </row>
    <row r="20" spans="1:9" ht="12.75">
      <c r="A20" t="s">
        <v>40</v>
      </c>
      <c r="B20" t="s">
        <v>36</v>
      </c>
      <c r="C20" s="1">
        <f t="shared" si="0"/>
        <v>0</v>
      </c>
      <c r="D20">
        <f t="shared" si="1"/>
        <v>0</v>
      </c>
      <c r="E20">
        <f t="shared" si="2"/>
        <v>0.079</v>
      </c>
      <c r="H20">
        <f t="shared" si="3"/>
        <v>0.1765</v>
      </c>
      <c r="I20" s="1">
        <f t="shared" si="4"/>
        <v>0.2555</v>
      </c>
    </row>
    <row r="21" spans="1:9" ht="12.75">
      <c r="A21" t="s">
        <v>41</v>
      </c>
      <c r="B21" t="s">
        <v>36</v>
      </c>
      <c r="C21" s="1">
        <f t="shared" si="0"/>
        <v>0</v>
      </c>
      <c r="D21">
        <f t="shared" si="1"/>
        <v>0</v>
      </c>
      <c r="E21">
        <f t="shared" si="2"/>
        <v>0.00715</v>
      </c>
      <c r="H21">
        <f t="shared" si="3"/>
        <v>0.01795</v>
      </c>
      <c r="I21" s="1">
        <f t="shared" si="4"/>
        <v>0.0251</v>
      </c>
    </row>
    <row r="22" spans="1:9" ht="12.75">
      <c r="A22" t="s">
        <v>42</v>
      </c>
      <c r="B22" t="s">
        <v>43</v>
      </c>
      <c r="C22" s="1">
        <f t="shared" si="0"/>
        <v>6.637499999999999</v>
      </c>
      <c r="D22">
        <f t="shared" si="1"/>
        <v>1.6</v>
      </c>
      <c r="E22">
        <f t="shared" si="2"/>
        <v>0.156</v>
      </c>
      <c r="F22" s="18">
        <f>F36*$A$7</f>
        <v>0.081</v>
      </c>
      <c r="G22" s="18">
        <f>G36*$A$8</f>
        <v>0.0626</v>
      </c>
      <c r="H22">
        <f t="shared" si="3"/>
        <v>0.4885</v>
      </c>
      <c r="I22" s="1">
        <f t="shared" si="4"/>
        <v>9.025599999999999</v>
      </c>
    </row>
    <row r="24" ht="12.75">
      <c r="A24" s="3" t="s">
        <v>45</v>
      </c>
    </row>
    <row r="25" spans="1:8" s="15" customFormat="1" ht="51">
      <c r="A25" s="15" t="s">
        <v>21</v>
      </c>
      <c r="B25" s="15" t="s">
        <v>22</v>
      </c>
      <c r="C25" s="15" t="s">
        <v>23</v>
      </c>
      <c r="D25" s="15" t="s">
        <v>24</v>
      </c>
      <c r="E25" s="15" t="s">
        <v>25</v>
      </c>
      <c r="F25" s="15" t="str">
        <f>+F11</f>
        <v>Gulerødder</v>
      </c>
      <c r="G25" s="15" t="str">
        <f>+G11</f>
        <v>løg</v>
      </c>
      <c r="H25" s="15" t="s">
        <v>26</v>
      </c>
    </row>
    <row r="26" spans="1:8" ht="12.75">
      <c r="A26" t="s">
        <v>27</v>
      </c>
      <c r="B26" t="s">
        <v>28</v>
      </c>
      <c r="C26">
        <f>+'samml mad prod'!C4</f>
        <v>3320</v>
      </c>
      <c r="D26">
        <f>+'samml mad prod'!D4</f>
        <v>1200</v>
      </c>
      <c r="E26">
        <v>215</v>
      </c>
      <c r="F26">
        <f>+'samml mad prod'!I4</f>
        <v>122</v>
      </c>
      <c r="G26">
        <f>+'samml mad prod'!K4</f>
        <v>382</v>
      </c>
      <c r="H26">
        <v>842</v>
      </c>
    </row>
    <row r="27" spans="1:8" ht="12.75">
      <c r="A27" t="s">
        <v>29</v>
      </c>
      <c r="B27" t="s">
        <v>30</v>
      </c>
      <c r="C27">
        <f>+'samml mad prod'!C5</f>
        <v>54.6</v>
      </c>
      <c r="D27">
        <f>+'samml mad prod'!D5</f>
        <v>11.7</v>
      </c>
      <c r="E27">
        <v>1.54</v>
      </c>
      <c r="F27">
        <f>+'samml mad prod'!I5</f>
        <v>1</v>
      </c>
      <c r="G27">
        <f>+'samml mad prod'!K5</f>
        <v>1.47</v>
      </c>
      <c r="H27">
        <v>4.99</v>
      </c>
    </row>
    <row r="28" spans="1:8" ht="12.75">
      <c r="A28" t="s">
        <v>31</v>
      </c>
      <c r="B28" t="s">
        <v>32</v>
      </c>
      <c r="C28">
        <f>+'samml mad prod'!C6</f>
        <v>288</v>
      </c>
      <c r="D28">
        <f>+'samml mad prod'!D6</f>
        <v>57.8</v>
      </c>
      <c r="E28">
        <v>14.4</v>
      </c>
      <c r="F28">
        <f>+'samml mad prod'!I6</f>
        <v>3.6</v>
      </c>
      <c r="G28">
        <f>+'samml mad prod'!K6</f>
        <v>15</v>
      </c>
      <c r="H28">
        <v>59.1</v>
      </c>
    </row>
    <row r="29" spans="1:8" ht="12.75">
      <c r="A29" t="s">
        <v>33</v>
      </c>
      <c r="B29" t="s">
        <v>34</v>
      </c>
      <c r="C29">
        <f>+'samml mad prod'!C7</f>
        <v>1.01</v>
      </c>
      <c r="D29">
        <f>+'samml mad prod'!D7</f>
        <v>0.415</v>
      </c>
      <c r="E29">
        <v>0.136</v>
      </c>
      <c r="F29">
        <f>+'samml mad prod'!I7</f>
        <v>0.149</v>
      </c>
      <c r="G29">
        <f>+'samml mad prod'!K7</f>
        <v>0.154</v>
      </c>
      <c r="H29">
        <v>0.269</v>
      </c>
    </row>
    <row r="30" spans="1:8" ht="12.75">
      <c r="A30" t="s">
        <v>35</v>
      </c>
      <c r="B30" t="s">
        <v>36</v>
      </c>
      <c r="E30">
        <v>59.3</v>
      </c>
      <c r="H30">
        <v>109</v>
      </c>
    </row>
    <row r="31" spans="1:8" ht="12.75">
      <c r="A31" t="s">
        <v>37</v>
      </c>
      <c r="B31" t="s">
        <v>36</v>
      </c>
      <c r="E31">
        <v>5.87</v>
      </c>
      <c r="H31">
        <v>10.8</v>
      </c>
    </row>
    <row r="32" spans="1:8" ht="12.75">
      <c r="A32" t="s">
        <v>38</v>
      </c>
      <c r="B32" t="s">
        <v>36</v>
      </c>
      <c r="E32">
        <v>0.301</v>
      </c>
      <c r="H32">
        <v>0.605</v>
      </c>
    </row>
    <row r="33" spans="1:8" ht="12.75">
      <c r="A33" t="s">
        <v>39</v>
      </c>
      <c r="B33" t="s">
        <v>36</v>
      </c>
      <c r="C33" s="2"/>
      <c r="D33" s="2"/>
      <c r="E33" s="2">
        <v>31800</v>
      </c>
      <c r="F33" s="2"/>
      <c r="G33" s="2"/>
      <c r="H33" s="2">
        <v>67600</v>
      </c>
    </row>
    <row r="34" spans="1:8" ht="12.75">
      <c r="A34" t="s">
        <v>40</v>
      </c>
      <c r="B34" t="s">
        <v>36</v>
      </c>
      <c r="E34">
        <v>0.158</v>
      </c>
      <c r="H34">
        <v>0.353</v>
      </c>
    </row>
    <row r="35" spans="1:8" ht="12.75">
      <c r="A35" t="s">
        <v>41</v>
      </c>
      <c r="B35" t="s">
        <v>36</v>
      </c>
      <c r="E35">
        <v>0.0143</v>
      </c>
      <c r="H35">
        <v>0.0359</v>
      </c>
    </row>
    <row r="36" spans="1:8" ht="12.75">
      <c r="A36" t="s">
        <v>42</v>
      </c>
      <c r="B36" t="s">
        <v>43</v>
      </c>
      <c r="C36">
        <f>+'samml mad prod'!C8</f>
        <v>8.85</v>
      </c>
      <c r="D36">
        <f>+'samml mad prod'!D8</f>
        <v>1.6</v>
      </c>
      <c r="E36">
        <v>0.312</v>
      </c>
      <c r="F36">
        <f>+'samml mad prod'!I8</f>
        <v>0.162</v>
      </c>
      <c r="G36">
        <f>+'samml mad prod'!K8</f>
        <v>0.313</v>
      </c>
      <c r="H36">
        <v>0.977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6">
      <selection activeCell="D29" sqref="D29"/>
    </sheetView>
  </sheetViews>
  <sheetFormatPr defaultColWidth="9.140625" defaultRowHeight="12.75"/>
  <cols>
    <col min="1" max="1" width="24.00390625" style="0" bestFit="1" customWidth="1"/>
    <col min="3" max="3" width="13.57421875" style="0" customWidth="1"/>
    <col min="4" max="4" width="12.00390625" style="0" customWidth="1"/>
    <col min="5" max="5" width="11.140625" style="0" customWidth="1"/>
    <col min="6" max="6" width="11.7109375" style="0" customWidth="1"/>
    <col min="9" max="9" width="11.7109375" style="0" customWidth="1"/>
    <col min="10" max="10" width="9.57421875" style="0" bestFit="1" customWidth="1"/>
  </cols>
  <sheetData>
    <row r="1" ht="12.75">
      <c r="A1" t="s">
        <v>7</v>
      </c>
    </row>
    <row r="3" spans="1:3" ht="12.75">
      <c r="A3" s="1">
        <f>+Sammenligning!D22</f>
        <v>0.4</v>
      </c>
      <c r="B3" t="s">
        <v>2</v>
      </c>
      <c r="C3" t="s">
        <v>1</v>
      </c>
    </row>
    <row r="4" spans="1:3" ht="12.75">
      <c r="A4" s="1">
        <f>+Sammenligning!D23</f>
        <v>0.75</v>
      </c>
      <c r="B4" t="s">
        <v>2</v>
      </c>
      <c r="C4" t="s">
        <v>3</v>
      </c>
    </row>
    <row r="5" spans="1:3" ht="12.75">
      <c r="A5" s="1">
        <f>+Sammenligning!D24</f>
        <v>0.5</v>
      </c>
      <c r="B5" t="s">
        <v>2</v>
      </c>
      <c r="C5" t="s">
        <v>4</v>
      </c>
    </row>
    <row r="6" spans="1:3" ht="12.75">
      <c r="A6" s="1">
        <f>+Sammenligning!D25</f>
        <v>1</v>
      </c>
      <c r="B6" t="s">
        <v>5</v>
      </c>
      <c r="C6" t="s">
        <v>6</v>
      </c>
    </row>
    <row r="7" spans="1:3" ht="12.75">
      <c r="A7" s="1">
        <f>+Sammenligning!D26</f>
        <v>0.5</v>
      </c>
      <c r="B7" t="s">
        <v>2</v>
      </c>
      <c r="C7" t="str">
        <f>+F11</f>
        <v>Gulerødder</v>
      </c>
    </row>
    <row r="8" spans="1:3" ht="12.75">
      <c r="A8" s="1">
        <f>+Sammenligning!D27</f>
        <v>0.2</v>
      </c>
      <c r="B8" t="s">
        <v>2</v>
      </c>
      <c r="C8" t="str">
        <f>+G11</f>
        <v>løg</v>
      </c>
    </row>
    <row r="9" spans="1:3" ht="12.75">
      <c r="A9" s="1">
        <f>+Sammenligning!D28</f>
        <v>0</v>
      </c>
      <c r="B9" t="s">
        <v>2</v>
      </c>
      <c r="C9" t="s">
        <v>79</v>
      </c>
    </row>
    <row r="10" spans="1:10" ht="12.75">
      <c r="A10" s="17" t="s">
        <v>46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5" customFormat="1" ht="51">
      <c r="A11" s="19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19" t="s">
        <v>80</v>
      </c>
      <c r="G11" s="19" t="s">
        <v>78</v>
      </c>
      <c r="H11" s="19" t="s">
        <v>79</v>
      </c>
      <c r="I11" s="19" t="s">
        <v>26</v>
      </c>
      <c r="J11" s="19" t="s">
        <v>48</v>
      </c>
    </row>
    <row r="12" spans="1:10" ht="12.75">
      <c r="A12" s="18" t="s">
        <v>27</v>
      </c>
      <c r="B12" s="18" t="s">
        <v>28</v>
      </c>
      <c r="C12" s="20">
        <f>$A$3*C26</f>
        <v>1328</v>
      </c>
      <c r="D12" s="18">
        <f>$A$6*D26</f>
        <v>1200</v>
      </c>
      <c r="E12" s="18">
        <f>E26*$A$4</f>
        <v>161.25</v>
      </c>
      <c r="F12" s="18">
        <f>F26*$A$7</f>
        <v>61</v>
      </c>
      <c r="G12" s="18">
        <f>G26*$A$8</f>
        <v>76.4</v>
      </c>
      <c r="H12" s="18">
        <f>H26*$A$9</f>
        <v>0</v>
      </c>
      <c r="I12" s="18">
        <f>$A$5*I26</f>
        <v>421</v>
      </c>
      <c r="J12" s="20">
        <f>SUM(C12:I12)</f>
        <v>3247.65</v>
      </c>
    </row>
    <row r="13" spans="1:10" ht="12.75">
      <c r="A13" s="18" t="s">
        <v>29</v>
      </c>
      <c r="B13" s="18" t="s">
        <v>30</v>
      </c>
      <c r="C13" s="20">
        <f aca="true" t="shared" si="0" ref="C13:C22">$A$3*C27</f>
        <v>21.840000000000003</v>
      </c>
      <c r="D13" s="18">
        <f aca="true" t="shared" si="1" ref="D13:D22">$A$6*D27</f>
        <v>11.7</v>
      </c>
      <c r="E13" s="18">
        <f aca="true" t="shared" si="2" ref="E13:E22">E27*$A$4</f>
        <v>1.155</v>
      </c>
      <c r="F13" s="18">
        <f>F27*$A$7</f>
        <v>0.5</v>
      </c>
      <c r="G13" s="18">
        <f>G27*$A$8</f>
        <v>0.294</v>
      </c>
      <c r="H13" s="18">
        <f>H27*$A$9</f>
        <v>0</v>
      </c>
      <c r="I13" s="18">
        <f aca="true" t="shared" si="3" ref="I13:I22">$A$5*I27</f>
        <v>2.495</v>
      </c>
      <c r="J13" s="20">
        <f aca="true" t="shared" si="4" ref="J13:J22">SUM(C13:I13)</f>
        <v>37.984</v>
      </c>
    </row>
    <row r="14" spans="1:10" ht="12.75">
      <c r="A14" s="18" t="s">
        <v>31</v>
      </c>
      <c r="B14" s="18" t="s">
        <v>32</v>
      </c>
      <c r="C14" s="20">
        <f t="shared" si="0"/>
        <v>115.2</v>
      </c>
      <c r="D14" s="18">
        <f t="shared" si="1"/>
        <v>57.8</v>
      </c>
      <c r="E14" s="18">
        <f t="shared" si="2"/>
        <v>10.8</v>
      </c>
      <c r="F14" s="18">
        <f>F28*$A$7</f>
        <v>1.8</v>
      </c>
      <c r="G14" s="18">
        <f>G28*$A$8</f>
        <v>3</v>
      </c>
      <c r="H14" s="18">
        <f>H28*$A$9</f>
        <v>0</v>
      </c>
      <c r="I14" s="18">
        <f t="shared" si="3"/>
        <v>29.55</v>
      </c>
      <c r="J14" s="20">
        <f t="shared" si="4"/>
        <v>218.15000000000003</v>
      </c>
    </row>
    <row r="15" spans="1:10" ht="12.75">
      <c r="A15" s="18" t="s">
        <v>33</v>
      </c>
      <c r="B15" s="18" t="s">
        <v>34</v>
      </c>
      <c r="C15" s="20">
        <f t="shared" si="0"/>
        <v>0.404</v>
      </c>
      <c r="D15" s="18">
        <f t="shared" si="1"/>
        <v>0.415</v>
      </c>
      <c r="E15" s="18">
        <f t="shared" si="2"/>
        <v>0.10200000000000001</v>
      </c>
      <c r="F15" s="18">
        <f>F29*$A$7</f>
        <v>0.0745</v>
      </c>
      <c r="G15" s="18">
        <f>G29*$A$8</f>
        <v>0.0308</v>
      </c>
      <c r="H15" s="18">
        <f>H29*$A$9</f>
        <v>0</v>
      </c>
      <c r="I15" s="18">
        <f t="shared" si="3"/>
        <v>0.1345</v>
      </c>
      <c r="J15" s="20">
        <f t="shared" si="4"/>
        <v>1.1608</v>
      </c>
    </row>
    <row r="16" spans="1:10" ht="12.75">
      <c r="A16" t="s">
        <v>35</v>
      </c>
      <c r="B16" t="s">
        <v>36</v>
      </c>
      <c r="C16" s="1">
        <f t="shared" si="0"/>
        <v>0</v>
      </c>
      <c r="D16">
        <f t="shared" si="1"/>
        <v>0</v>
      </c>
      <c r="E16">
        <f t="shared" si="2"/>
        <v>44.474999999999994</v>
      </c>
      <c r="I16">
        <f t="shared" si="3"/>
        <v>54.5</v>
      </c>
      <c r="J16" s="1">
        <f t="shared" si="4"/>
        <v>98.975</v>
      </c>
    </row>
    <row r="17" spans="1:10" ht="12.75">
      <c r="A17" t="s">
        <v>37</v>
      </c>
      <c r="B17" t="s">
        <v>36</v>
      </c>
      <c r="C17" s="1">
        <f t="shared" si="0"/>
        <v>0</v>
      </c>
      <c r="D17">
        <f t="shared" si="1"/>
        <v>0</v>
      </c>
      <c r="E17">
        <f t="shared" si="2"/>
        <v>4.4025</v>
      </c>
      <c r="I17">
        <f t="shared" si="3"/>
        <v>5.4</v>
      </c>
      <c r="J17" s="1">
        <f t="shared" si="4"/>
        <v>9.8025</v>
      </c>
    </row>
    <row r="18" spans="1:10" ht="12.75">
      <c r="A18" t="s">
        <v>38</v>
      </c>
      <c r="B18" t="s">
        <v>36</v>
      </c>
      <c r="C18" s="1">
        <f t="shared" si="0"/>
        <v>0</v>
      </c>
      <c r="D18">
        <f t="shared" si="1"/>
        <v>0</v>
      </c>
      <c r="E18">
        <f t="shared" si="2"/>
        <v>0.22575</v>
      </c>
      <c r="I18">
        <f t="shared" si="3"/>
        <v>0.3025</v>
      </c>
      <c r="J18" s="1">
        <f t="shared" si="4"/>
        <v>0.52825</v>
      </c>
    </row>
    <row r="19" spans="1:10" ht="12.75">
      <c r="A19" t="s">
        <v>39</v>
      </c>
      <c r="B19" t="s">
        <v>36</v>
      </c>
      <c r="C19" s="1">
        <f t="shared" si="0"/>
        <v>0</v>
      </c>
      <c r="D19">
        <f t="shared" si="1"/>
        <v>0</v>
      </c>
      <c r="E19">
        <f t="shared" si="2"/>
        <v>23850</v>
      </c>
      <c r="I19">
        <f t="shared" si="3"/>
        <v>33800</v>
      </c>
      <c r="J19" s="1">
        <f t="shared" si="4"/>
        <v>57650</v>
      </c>
    </row>
    <row r="20" spans="1:10" ht="12.75">
      <c r="A20" t="s">
        <v>40</v>
      </c>
      <c r="B20" t="s">
        <v>36</v>
      </c>
      <c r="C20" s="1">
        <f t="shared" si="0"/>
        <v>0</v>
      </c>
      <c r="D20">
        <f t="shared" si="1"/>
        <v>0</v>
      </c>
      <c r="E20">
        <f t="shared" si="2"/>
        <v>0.1185</v>
      </c>
      <c r="I20">
        <f t="shared" si="3"/>
        <v>0.1765</v>
      </c>
      <c r="J20" s="1">
        <f t="shared" si="4"/>
        <v>0.295</v>
      </c>
    </row>
    <row r="21" spans="1:10" ht="12.75">
      <c r="A21" t="s">
        <v>41</v>
      </c>
      <c r="B21" t="s">
        <v>36</v>
      </c>
      <c r="C21" s="1">
        <f t="shared" si="0"/>
        <v>0</v>
      </c>
      <c r="D21">
        <f t="shared" si="1"/>
        <v>0</v>
      </c>
      <c r="E21">
        <f t="shared" si="2"/>
        <v>0.010725</v>
      </c>
      <c r="I21">
        <f t="shared" si="3"/>
        <v>0.01795</v>
      </c>
      <c r="J21" s="1">
        <f t="shared" si="4"/>
        <v>0.028675</v>
      </c>
    </row>
    <row r="22" spans="1:10" ht="12.75">
      <c r="A22" s="18" t="s">
        <v>42</v>
      </c>
      <c r="B22" s="18" t="s">
        <v>43</v>
      </c>
      <c r="C22" s="20">
        <f t="shared" si="0"/>
        <v>3.54</v>
      </c>
      <c r="D22" s="18">
        <f t="shared" si="1"/>
        <v>1.6</v>
      </c>
      <c r="E22" s="18">
        <f t="shared" si="2"/>
        <v>0.23399999999999999</v>
      </c>
      <c r="F22" s="18">
        <f>F36*$A$7</f>
        <v>0.081</v>
      </c>
      <c r="G22" s="18">
        <f>G36*$A$8</f>
        <v>0.0626</v>
      </c>
      <c r="H22" s="18">
        <f>H36*$A$9</f>
        <v>0</v>
      </c>
      <c r="I22" s="18">
        <f t="shared" si="3"/>
        <v>0.4885</v>
      </c>
      <c r="J22" s="20">
        <f t="shared" si="4"/>
        <v>6.006100000000001</v>
      </c>
    </row>
    <row r="24" ht="12.75">
      <c r="A24" s="3" t="s">
        <v>45</v>
      </c>
    </row>
    <row r="25" spans="1:9" ht="12.75">
      <c r="A25" t="s">
        <v>21</v>
      </c>
      <c r="B25" t="s">
        <v>22</v>
      </c>
      <c r="C25" t="s">
        <v>23</v>
      </c>
      <c r="D25" t="s">
        <v>24</v>
      </c>
      <c r="E25" t="s">
        <v>25</v>
      </c>
      <c r="F25" t="str">
        <f>+F11</f>
        <v>Gulerødder</v>
      </c>
      <c r="G25" t="str">
        <f>+G11</f>
        <v>løg</v>
      </c>
      <c r="H25" t="str">
        <f>+H11</f>
        <v>tomater</v>
      </c>
      <c r="I25" t="s">
        <v>26</v>
      </c>
    </row>
    <row r="26" spans="1:9" ht="12.75">
      <c r="A26" t="s">
        <v>27</v>
      </c>
      <c r="B26" t="s">
        <v>28</v>
      </c>
      <c r="C26">
        <f>+'samml mad prod'!C4</f>
        <v>3320</v>
      </c>
      <c r="D26">
        <f>+'samml mad prod'!D4</f>
        <v>1200</v>
      </c>
      <c r="E26">
        <v>215</v>
      </c>
      <c r="F26">
        <f>+'samml mad prod'!I4</f>
        <v>122</v>
      </c>
      <c r="G26">
        <f>+'samml mad prod'!K4</f>
        <v>382</v>
      </c>
      <c r="H26">
        <f>+'samml mad prod'!L4</f>
        <v>3450</v>
      </c>
      <c r="I26">
        <v>842</v>
      </c>
    </row>
    <row r="27" spans="1:9" ht="12.75">
      <c r="A27" t="s">
        <v>29</v>
      </c>
      <c r="B27" t="s">
        <v>30</v>
      </c>
      <c r="C27">
        <f>+'samml mad prod'!C5</f>
        <v>54.6</v>
      </c>
      <c r="D27">
        <f>+'samml mad prod'!D5</f>
        <v>11.7</v>
      </c>
      <c r="E27">
        <v>1.54</v>
      </c>
      <c r="F27">
        <f>+'samml mad prod'!I5</f>
        <v>1</v>
      </c>
      <c r="G27">
        <f>+'samml mad prod'!K5</f>
        <v>1.47</v>
      </c>
      <c r="H27">
        <f>+'samml mad prod'!L5</f>
        <v>7.18</v>
      </c>
      <c r="I27">
        <v>4.99</v>
      </c>
    </row>
    <row r="28" spans="1:9" ht="12.75">
      <c r="A28" t="s">
        <v>31</v>
      </c>
      <c r="B28" t="s">
        <v>32</v>
      </c>
      <c r="C28">
        <f>+'samml mad prod'!C6</f>
        <v>288</v>
      </c>
      <c r="D28">
        <f>+'samml mad prod'!D6</f>
        <v>57.8</v>
      </c>
      <c r="E28">
        <v>14.4</v>
      </c>
      <c r="F28">
        <f>+'samml mad prod'!I6</f>
        <v>3.6</v>
      </c>
      <c r="G28">
        <f>+'samml mad prod'!K6</f>
        <v>15</v>
      </c>
      <c r="H28">
        <f>+'samml mad prod'!L6</f>
        <v>24.7</v>
      </c>
      <c r="I28">
        <v>59.1</v>
      </c>
    </row>
    <row r="29" spans="1:9" ht="12.75">
      <c r="A29" t="s">
        <v>33</v>
      </c>
      <c r="B29" t="s">
        <v>34</v>
      </c>
      <c r="C29">
        <f>+'samml mad prod'!C7</f>
        <v>1.01</v>
      </c>
      <c r="D29">
        <f>+'samml mad prod'!D7</f>
        <v>0.415</v>
      </c>
      <c r="E29">
        <v>0.136</v>
      </c>
      <c r="F29">
        <f>+'samml mad prod'!I7</f>
        <v>0.149</v>
      </c>
      <c r="G29">
        <f>+'samml mad prod'!K7</f>
        <v>0.154</v>
      </c>
      <c r="H29">
        <f>+'samml mad prod'!L7</f>
        <v>0.841</v>
      </c>
      <c r="I29">
        <v>0.269</v>
      </c>
    </row>
    <row r="30" spans="1:9" ht="12.75">
      <c r="A30" t="s">
        <v>35</v>
      </c>
      <c r="B30" t="s">
        <v>36</v>
      </c>
      <c r="E30">
        <v>59.3</v>
      </c>
      <c r="I30">
        <v>109</v>
      </c>
    </row>
    <row r="31" spans="1:9" ht="12.75">
      <c r="A31" t="s">
        <v>37</v>
      </c>
      <c r="B31" t="s">
        <v>36</v>
      </c>
      <c r="E31">
        <v>5.87</v>
      </c>
      <c r="I31">
        <v>10.8</v>
      </c>
    </row>
    <row r="32" spans="1:9" ht="12.75">
      <c r="A32" t="s">
        <v>38</v>
      </c>
      <c r="B32" t="s">
        <v>36</v>
      </c>
      <c r="E32">
        <v>0.301</v>
      </c>
      <c r="I32">
        <v>0.605</v>
      </c>
    </row>
    <row r="33" spans="1:9" ht="12.75">
      <c r="A33" t="s">
        <v>39</v>
      </c>
      <c r="B33" t="s">
        <v>36</v>
      </c>
      <c r="C33" s="2"/>
      <c r="D33" s="2"/>
      <c r="E33" s="2">
        <v>31800</v>
      </c>
      <c r="F33" s="2"/>
      <c r="G33" s="2"/>
      <c r="H33" s="2"/>
      <c r="I33" s="2">
        <v>67600</v>
      </c>
    </row>
    <row r="34" spans="1:9" ht="12.75">
      <c r="A34" t="s">
        <v>40</v>
      </c>
      <c r="B34" t="s">
        <v>36</v>
      </c>
      <c r="E34">
        <v>0.158</v>
      </c>
      <c r="I34">
        <v>0.353</v>
      </c>
    </row>
    <row r="35" spans="1:9" ht="12.75">
      <c r="A35" t="s">
        <v>41</v>
      </c>
      <c r="B35" t="s">
        <v>36</v>
      </c>
      <c r="E35">
        <v>0.0143</v>
      </c>
      <c r="I35">
        <v>0.0359</v>
      </c>
    </row>
    <row r="36" spans="1:9" ht="12.75">
      <c r="A36" t="s">
        <v>42</v>
      </c>
      <c r="B36" t="s">
        <v>43</v>
      </c>
      <c r="C36">
        <f>+'samml mad prod'!C8</f>
        <v>8.85</v>
      </c>
      <c r="D36">
        <f>+'samml mad prod'!D8</f>
        <v>1.6</v>
      </c>
      <c r="E36">
        <v>0.312</v>
      </c>
      <c r="F36">
        <f>+'samml mad prod'!I8</f>
        <v>0.162</v>
      </c>
      <c r="G36">
        <f>+'samml mad prod'!K8</f>
        <v>0.313</v>
      </c>
      <c r="H36">
        <f>+'samml mad prod'!L8</f>
        <v>0.0175</v>
      </c>
      <c r="I36">
        <v>0.977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3">
      <selection activeCell="D26" sqref="D26"/>
    </sheetView>
  </sheetViews>
  <sheetFormatPr defaultColWidth="9.140625" defaultRowHeight="12.75"/>
  <cols>
    <col min="1" max="1" width="24.00390625" style="0" bestFit="1" customWidth="1"/>
    <col min="3" max="3" width="13.57421875" style="0" customWidth="1"/>
    <col min="4" max="4" width="12.00390625" style="0" customWidth="1"/>
    <col min="5" max="5" width="11.140625" style="0" customWidth="1"/>
    <col min="6" max="6" width="11.7109375" style="0" customWidth="1"/>
    <col min="9" max="9" width="11.7109375" style="0" customWidth="1"/>
    <col min="10" max="10" width="9.57421875" style="0" bestFit="1" customWidth="1"/>
  </cols>
  <sheetData>
    <row r="1" ht="12.75">
      <c r="A1" t="s">
        <v>7</v>
      </c>
    </row>
    <row r="3" spans="1:3" ht="12.75">
      <c r="A3" s="1">
        <v>0.4</v>
      </c>
      <c r="B3" t="s">
        <v>2</v>
      </c>
      <c r="C3" t="s">
        <v>1</v>
      </c>
    </row>
    <row r="4" spans="1:3" ht="12.75">
      <c r="A4">
        <v>0.75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7" spans="1:3" ht="12.75">
      <c r="A7">
        <v>0.4</v>
      </c>
      <c r="B7" t="s">
        <v>2</v>
      </c>
      <c r="C7" t="str">
        <f>+F11</f>
        <v>Gulerødder</v>
      </c>
    </row>
    <row r="8" spans="1:3" ht="12.75">
      <c r="A8">
        <v>0.2</v>
      </c>
      <c r="B8" t="s">
        <v>2</v>
      </c>
      <c r="C8" t="str">
        <f>+G11</f>
        <v>løg</v>
      </c>
    </row>
    <row r="9" spans="1:3" ht="12.75">
      <c r="A9">
        <v>0.5</v>
      </c>
      <c r="B9" t="s">
        <v>2</v>
      </c>
      <c r="C9" t="s">
        <v>79</v>
      </c>
    </row>
    <row r="10" spans="1:10" ht="12.75">
      <c r="A10" s="17" t="s">
        <v>46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5" customFormat="1" ht="51">
      <c r="A11" s="19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19" t="s">
        <v>80</v>
      </c>
      <c r="G11" s="19" t="s">
        <v>78</v>
      </c>
      <c r="H11" s="19" t="s">
        <v>79</v>
      </c>
      <c r="I11" s="19" t="s">
        <v>26</v>
      </c>
      <c r="J11" s="19" t="s">
        <v>48</v>
      </c>
    </row>
    <row r="12" spans="1:10" ht="12.75">
      <c r="A12" s="18" t="s">
        <v>27</v>
      </c>
      <c r="B12" s="18" t="s">
        <v>28</v>
      </c>
      <c r="C12" s="20">
        <f>$A$3*C26</f>
        <v>1328</v>
      </c>
      <c r="D12" s="18">
        <f>$A$6*D26</f>
        <v>1200</v>
      </c>
      <c r="E12" s="18">
        <f>E26*$A$4</f>
        <v>161.25</v>
      </c>
      <c r="F12" s="18">
        <f>F26*$A$7</f>
        <v>48.800000000000004</v>
      </c>
      <c r="G12" s="18">
        <f>G26*$A$8</f>
        <v>76.4</v>
      </c>
      <c r="H12" s="18">
        <f>H26*$A$8</f>
        <v>690</v>
      </c>
      <c r="I12" s="18">
        <f>$A$5*I26</f>
        <v>421</v>
      </c>
      <c r="J12" s="20">
        <f>SUM(C12:I12)</f>
        <v>3925.4500000000003</v>
      </c>
    </row>
    <row r="13" spans="1:10" ht="12.75">
      <c r="A13" s="18" t="s">
        <v>29</v>
      </c>
      <c r="B13" s="18" t="s">
        <v>30</v>
      </c>
      <c r="C13" s="20">
        <f aca="true" t="shared" si="0" ref="C13:C22">$A$3*C27</f>
        <v>21.840000000000003</v>
      </c>
      <c r="D13" s="18">
        <f aca="true" t="shared" si="1" ref="D13:D22">$A$6*D27</f>
        <v>11.7</v>
      </c>
      <c r="E13" s="18">
        <f aca="true" t="shared" si="2" ref="E13:E22">E27*$A$4</f>
        <v>1.155</v>
      </c>
      <c r="F13" s="18">
        <f>F27*$A$7</f>
        <v>0.4</v>
      </c>
      <c r="G13" s="18">
        <f aca="true" t="shared" si="3" ref="G13:H15">G27*$A$8</f>
        <v>0.294</v>
      </c>
      <c r="H13" s="18">
        <f t="shared" si="3"/>
        <v>1.436</v>
      </c>
      <c r="I13" s="18">
        <f aca="true" t="shared" si="4" ref="I13:I22">$A$5*I27</f>
        <v>2.495</v>
      </c>
      <c r="J13" s="20">
        <f aca="true" t="shared" si="5" ref="J13:J22">SUM(C13:I13)</f>
        <v>39.32</v>
      </c>
    </row>
    <row r="14" spans="1:10" ht="12.75">
      <c r="A14" s="18" t="s">
        <v>31</v>
      </c>
      <c r="B14" s="18" t="s">
        <v>32</v>
      </c>
      <c r="C14" s="20">
        <f t="shared" si="0"/>
        <v>115.2</v>
      </c>
      <c r="D14" s="18">
        <f t="shared" si="1"/>
        <v>57.8</v>
      </c>
      <c r="E14" s="18">
        <f t="shared" si="2"/>
        <v>10.8</v>
      </c>
      <c r="F14" s="18">
        <f>F28*$A$7</f>
        <v>1.4400000000000002</v>
      </c>
      <c r="G14" s="18">
        <f t="shared" si="3"/>
        <v>3</v>
      </c>
      <c r="H14" s="18">
        <f t="shared" si="3"/>
        <v>4.94</v>
      </c>
      <c r="I14" s="18">
        <f t="shared" si="4"/>
        <v>29.55</v>
      </c>
      <c r="J14" s="20">
        <f t="shared" si="5"/>
        <v>222.73000000000002</v>
      </c>
    </row>
    <row r="15" spans="1:10" ht="12.75">
      <c r="A15" s="18" t="s">
        <v>33</v>
      </c>
      <c r="B15" s="18" t="s">
        <v>34</v>
      </c>
      <c r="C15" s="20">
        <f t="shared" si="0"/>
        <v>0.404</v>
      </c>
      <c r="D15" s="18">
        <f t="shared" si="1"/>
        <v>0.415</v>
      </c>
      <c r="E15" s="18">
        <f t="shared" si="2"/>
        <v>0.10200000000000001</v>
      </c>
      <c r="F15" s="18">
        <f>F29*$A$7</f>
        <v>0.0596</v>
      </c>
      <c r="G15" s="18">
        <f t="shared" si="3"/>
        <v>0.0308</v>
      </c>
      <c r="H15" s="18">
        <f t="shared" si="3"/>
        <v>0.16820000000000002</v>
      </c>
      <c r="I15" s="18">
        <f t="shared" si="4"/>
        <v>0.1345</v>
      </c>
      <c r="J15" s="20">
        <f t="shared" si="5"/>
        <v>1.3140999999999998</v>
      </c>
    </row>
    <row r="16" spans="1:10" ht="12.75">
      <c r="A16" t="s">
        <v>35</v>
      </c>
      <c r="B16" t="s">
        <v>36</v>
      </c>
      <c r="C16" s="1">
        <f t="shared" si="0"/>
        <v>0</v>
      </c>
      <c r="D16">
        <f t="shared" si="1"/>
        <v>0</v>
      </c>
      <c r="E16">
        <f t="shared" si="2"/>
        <v>44.474999999999994</v>
      </c>
      <c r="I16">
        <f t="shared" si="4"/>
        <v>54.5</v>
      </c>
      <c r="J16" s="1">
        <f t="shared" si="5"/>
        <v>98.975</v>
      </c>
    </row>
    <row r="17" spans="1:10" ht="12.75">
      <c r="A17" t="s">
        <v>37</v>
      </c>
      <c r="B17" t="s">
        <v>36</v>
      </c>
      <c r="C17" s="1">
        <f t="shared" si="0"/>
        <v>0</v>
      </c>
      <c r="D17">
        <f t="shared" si="1"/>
        <v>0</v>
      </c>
      <c r="E17">
        <f t="shared" si="2"/>
        <v>4.4025</v>
      </c>
      <c r="I17">
        <f t="shared" si="4"/>
        <v>5.4</v>
      </c>
      <c r="J17" s="1">
        <f t="shared" si="5"/>
        <v>9.8025</v>
      </c>
    </row>
    <row r="18" spans="1:10" ht="12.75">
      <c r="A18" t="s">
        <v>38</v>
      </c>
      <c r="B18" t="s">
        <v>36</v>
      </c>
      <c r="C18" s="1">
        <f t="shared" si="0"/>
        <v>0</v>
      </c>
      <c r="D18">
        <f t="shared" si="1"/>
        <v>0</v>
      </c>
      <c r="E18">
        <f t="shared" si="2"/>
        <v>0.22575</v>
      </c>
      <c r="I18">
        <f t="shared" si="4"/>
        <v>0.3025</v>
      </c>
      <c r="J18" s="1">
        <f t="shared" si="5"/>
        <v>0.52825</v>
      </c>
    </row>
    <row r="19" spans="1:10" ht="12.75">
      <c r="A19" t="s">
        <v>39</v>
      </c>
      <c r="B19" t="s">
        <v>36</v>
      </c>
      <c r="C19" s="1">
        <f t="shared" si="0"/>
        <v>0</v>
      </c>
      <c r="D19">
        <f t="shared" si="1"/>
        <v>0</v>
      </c>
      <c r="E19">
        <f t="shared" si="2"/>
        <v>23850</v>
      </c>
      <c r="I19">
        <f t="shared" si="4"/>
        <v>33800</v>
      </c>
      <c r="J19" s="1">
        <f t="shared" si="5"/>
        <v>57650</v>
      </c>
    </row>
    <row r="20" spans="1:10" ht="12.75">
      <c r="A20" t="s">
        <v>40</v>
      </c>
      <c r="B20" t="s">
        <v>36</v>
      </c>
      <c r="C20" s="1">
        <f t="shared" si="0"/>
        <v>0</v>
      </c>
      <c r="D20">
        <f t="shared" si="1"/>
        <v>0</v>
      </c>
      <c r="E20">
        <f t="shared" si="2"/>
        <v>0.1185</v>
      </c>
      <c r="I20">
        <f t="shared" si="4"/>
        <v>0.1765</v>
      </c>
      <c r="J20" s="1">
        <f t="shared" si="5"/>
        <v>0.295</v>
      </c>
    </row>
    <row r="21" spans="1:10" ht="12.75">
      <c r="A21" t="s">
        <v>41</v>
      </c>
      <c r="B21" t="s">
        <v>36</v>
      </c>
      <c r="C21" s="1">
        <f t="shared" si="0"/>
        <v>0</v>
      </c>
      <c r="D21">
        <f t="shared" si="1"/>
        <v>0</v>
      </c>
      <c r="E21">
        <f t="shared" si="2"/>
        <v>0.010725</v>
      </c>
      <c r="I21">
        <f t="shared" si="4"/>
        <v>0.01795</v>
      </c>
      <c r="J21" s="1">
        <f t="shared" si="5"/>
        <v>0.028675</v>
      </c>
    </row>
    <row r="22" spans="1:10" ht="12.75">
      <c r="A22" s="18" t="s">
        <v>42</v>
      </c>
      <c r="B22" s="18" t="s">
        <v>43</v>
      </c>
      <c r="C22" s="20">
        <f t="shared" si="0"/>
        <v>3.54</v>
      </c>
      <c r="D22" s="18">
        <f t="shared" si="1"/>
        <v>1.6</v>
      </c>
      <c r="E22" s="18">
        <f t="shared" si="2"/>
        <v>0.23399999999999999</v>
      </c>
      <c r="F22" s="18">
        <f>F36*$A$7</f>
        <v>0.06480000000000001</v>
      </c>
      <c r="G22" s="18">
        <f>G36*$A$8</f>
        <v>0.0626</v>
      </c>
      <c r="H22" s="18">
        <f>H36*$A$8</f>
        <v>0.0035000000000000005</v>
      </c>
      <c r="I22" s="18">
        <f t="shared" si="4"/>
        <v>0.4885</v>
      </c>
      <c r="J22" s="20">
        <f t="shared" si="5"/>
        <v>5.9934</v>
      </c>
    </row>
    <row r="24" ht="12.75">
      <c r="A24" s="3" t="s">
        <v>45</v>
      </c>
    </row>
    <row r="25" spans="1:9" ht="12.75">
      <c r="A25" t="s">
        <v>21</v>
      </c>
      <c r="B25" t="s">
        <v>22</v>
      </c>
      <c r="C25" t="s">
        <v>23</v>
      </c>
      <c r="D25" t="s">
        <v>24</v>
      </c>
      <c r="E25" t="s">
        <v>25</v>
      </c>
      <c r="F25" t="str">
        <f>+F11</f>
        <v>Gulerødder</v>
      </c>
      <c r="G25" t="str">
        <f>+G11</f>
        <v>løg</v>
      </c>
      <c r="H25" t="str">
        <f>+H11</f>
        <v>tomater</v>
      </c>
      <c r="I25" t="s">
        <v>26</v>
      </c>
    </row>
    <row r="26" spans="1:9" ht="12.75">
      <c r="A26" t="s">
        <v>27</v>
      </c>
      <c r="B26" t="s">
        <v>28</v>
      </c>
      <c r="C26">
        <f>+'samml mad prod'!C4</f>
        <v>3320</v>
      </c>
      <c r="D26">
        <f>+'samml mad prod'!D4</f>
        <v>1200</v>
      </c>
      <c r="E26">
        <v>215</v>
      </c>
      <c r="F26">
        <f>+'samml mad prod'!I4</f>
        <v>122</v>
      </c>
      <c r="G26">
        <f>+'samml mad prod'!K4</f>
        <v>382</v>
      </c>
      <c r="H26">
        <f>+'samml mad prod'!L4</f>
        <v>3450</v>
      </c>
      <c r="I26">
        <v>842</v>
      </c>
    </row>
    <row r="27" spans="1:9" ht="12.75">
      <c r="A27" t="s">
        <v>29</v>
      </c>
      <c r="B27" t="s">
        <v>30</v>
      </c>
      <c r="C27">
        <f>+'samml mad prod'!C5</f>
        <v>54.6</v>
      </c>
      <c r="D27">
        <f>+'samml mad prod'!D5</f>
        <v>11.7</v>
      </c>
      <c r="E27">
        <v>1.54</v>
      </c>
      <c r="F27">
        <f>+'samml mad prod'!I5</f>
        <v>1</v>
      </c>
      <c r="G27">
        <f>+'samml mad prod'!K5</f>
        <v>1.47</v>
      </c>
      <c r="H27">
        <f>+'samml mad prod'!L5</f>
        <v>7.18</v>
      </c>
      <c r="I27">
        <v>4.99</v>
      </c>
    </row>
    <row r="28" spans="1:9" ht="12.75">
      <c r="A28" t="s">
        <v>31</v>
      </c>
      <c r="B28" t="s">
        <v>32</v>
      </c>
      <c r="C28">
        <f>+'samml mad prod'!C6</f>
        <v>288</v>
      </c>
      <c r="D28">
        <f>+'samml mad prod'!D6</f>
        <v>57.8</v>
      </c>
      <c r="E28">
        <v>14.4</v>
      </c>
      <c r="F28">
        <f>+'samml mad prod'!I6</f>
        <v>3.6</v>
      </c>
      <c r="G28">
        <f>+'samml mad prod'!K6</f>
        <v>15</v>
      </c>
      <c r="H28">
        <f>+'samml mad prod'!L6</f>
        <v>24.7</v>
      </c>
      <c r="I28">
        <v>59.1</v>
      </c>
    </row>
    <row r="29" spans="1:9" ht="12.75">
      <c r="A29" t="s">
        <v>33</v>
      </c>
      <c r="B29" t="s">
        <v>34</v>
      </c>
      <c r="C29">
        <f>+'samml mad prod'!C7</f>
        <v>1.01</v>
      </c>
      <c r="D29">
        <f>+'samml mad prod'!D7</f>
        <v>0.415</v>
      </c>
      <c r="E29">
        <v>0.136</v>
      </c>
      <c r="F29">
        <f>+'samml mad prod'!I7</f>
        <v>0.149</v>
      </c>
      <c r="G29">
        <f>+'samml mad prod'!K7</f>
        <v>0.154</v>
      </c>
      <c r="H29">
        <f>+'samml mad prod'!L7</f>
        <v>0.841</v>
      </c>
      <c r="I29">
        <v>0.269</v>
      </c>
    </row>
    <row r="30" spans="1:9" ht="12.75">
      <c r="A30" t="s">
        <v>35</v>
      </c>
      <c r="B30" t="s">
        <v>36</v>
      </c>
      <c r="E30">
        <v>59.3</v>
      </c>
      <c r="I30">
        <v>109</v>
      </c>
    </row>
    <row r="31" spans="1:9" ht="12.75">
      <c r="A31" t="s">
        <v>37</v>
      </c>
      <c r="B31" t="s">
        <v>36</v>
      </c>
      <c r="E31">
        <v>5.87</v>
      </c>
      <c r="I31">
        <v>10.8</v>
      </c>
    </row>
    <row r="32" spans="1:9" ht="12.75">
      <c r="A32" t="s">
        <v>38</v>
      </c>
      <c r="B32" t="s">
        <v>36</v>
      </c>
      <c r="E32">
        <v>0.301</v>
      </c>
      <c r="I32">
        <v>0.605</v>
      </c>
    </row>
    <row r="33" spans="1:9" ht="12.75">
      <c r="A33" t="s">
        <v>39</v>
      </c>
      <c r="B33" t="s">
        <v>36</v>
      </c>
      <c r="C33" s="2"/>
      <c r="D33" s="2"/>
      <c r="E33" s="2">
        <v>31800</v>
      </c>
      <c r="F33" s="2"/>
      <c r="G33" s="2"/>
      <c r="H33" s="2"/>
      <c r="I33" s="2">
        <v>67600</v>
      </c>
    </row>
    <row r="34" spans="1:9" ht="12.75">
      <c r="A34" t="s">
        <v>40</v>
      </c>
      <c r="B34" t="s">
        <v>36</v>
      </c>
      <c r="E34">
        <v>0.158</v>
      </c>
      <c r="I34">
        <v>0.353</v>
      </c>
    </row>
    <row r="35" spans="1:9" ht="12.75">
      <c r="A35" t="s">
        <v>41</v>
      </c>
      <c r="B35" t="s">
        <v>36</v>
      </c>
      <c r="E35">
        <v>0.0143</v>
      </c>
      <c r="I35">
        <v>0.0359</v>
      </c>
    </row>
    <row r="36" spans="1:9" ht="12.75">
      <c r="A36" t="s">
        <v>42</v>
      </c>
      <c r="B36" t="s">
        <v>43</v>
      </c>
      <c r="C36">
        <f>+'samml mad prod'!C8</f>
        <v>8.85</v>
      </c>
      <c r="D36">
        <f>+'samml mad prod'!D8</f>
        <v>1.6</v>
      </c>
      <c r="E36">
        <v>0.312</v>
      </c>
      <c r="F36">
        <f>+'samml mad prod'!I8</f>
        <v>0.162</v>
      </c>
      <c r="G36">
        <f>+'samml mad prod'!K8</f>
        <v>0.313</v>
      </c>
      <c r="H36">
        <f>+'samml mad prod'!L8</f>
        <v>0.0175</v>
      </c>
      <c r="I36">
        <v>0.977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C25" sqref="C25"/>
    </sheetView>
  </sheetViews>
  <sheetFormatPr defaultColWidth="9.140625" defaultRowHeight="12.75"/>
  <cols>
    <col min="3" max="3" width="13.7109375" style="0" customWidth="1"/>
    <col min="4" max="4" width="24.140625" style="0" bestFit="1" customWidth="1"/>
    <col min="5" max="5" width="22.28125" style="0" bestFit="1" customWidth="1"/>
    <col min="6" max="6" width="28.7109375" style="0" bestFit="1" customWidth="1"/>
    <col min="7" max="7" width="9.57421875" style="0" bestFit="1" customWidth="1"/>
  </cols>
  <sheetData>
    <row r="1" ht="12.75">
      <c r="A1" t="s">
        <v>8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5572.5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6102.12</v>
      </c>
    </row>
    <row r="12" spans="1:7" ht="12.75">
      <c r="A12" t="s">
        <v>29</v>
      </c>
      <c r="B12" t="s">
        <v>30</v>
      </c>
      <c r="C12" s="1">
        <f aca="true" t="shared" si="0" ref="C12:C21">$A$3*C26</f>
        <v>66.15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69.715</v>
      </c>
    </row>
    <row r="13" spans="1:7" ht="12.75">
      <c r="A13" t="s">
        <v>31</v>
      </c>
      <c r="B13" t="s">
        <v>32</v>
      </c>
      <c r="C13" s="1">
        <f t="shared" si="0"/>
        <v>114.75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152.012</v>
      </c>
    </row>
    <row r="14" spans="1:7" ht="12.75">
      <c r="A14" t="s">
        <v>33</v>
      </c>
      <c r="B14" t="s">
        <v>34</v>
      </c>
      <c r="C14" s="1">
        <f t="shared" si="0"/>
        <v>8.100000000000001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8.3717</v>
      </c>
    </row>
    <row r="15" spans="1:7" ht="12.75">
      <c r="A15" t="s">
        <v>35</v>
      </c>
      <c r="B15" t="s">
        <v>36</v>
      </c>
      <c r="C15" s="1">
        <f t="shared" si="0"/>
        <v>4732.5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4846.45</v>
      </c>
    </row>
    <row r="16" spans="1:7" ht="12.75">
      <c r="A16" t="s">
        <v>37</v>
      </c>
      <c r="B16" t="s">
        <v>36</v>
      </c>
      <c r="C16" s="1">
        <f t="shared" si="0"/>
        <v>471.75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483.03499999999997</v>
      </c>
    </row>
    <row r="17" spans="1:7" ht="12.75">
      <c r="A17" t="s">
        <v>38</v>
      </c>
      <c r="B17" t="s">
        <v>36</v>
      </c>
      <c r="C17" s="1">
        <f t="shared" si="0"/>
        <v>4.8149999999999995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4.479</v>
      </c>
    </row>
    <row r="18" spans="1:7" ht="12.75">
      <c r="A18" t="s">
        <v>39</v>
      </c>
      <c r="B18" t="s">
        <v>36</v>
      </c>
      <c r="C18" s="1">
        <f t="shared" si="0"/>
        <v>402000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471100</v>
      </c>
    </row>
    <row r="19" spans="1:7" ht="12.75">
      <c r="A19" t="s">
        <v>40</v>
      </c>
      <c r="B19" t="s">
        <v>36</v>
      </c>
      <c r="C19" s="1">
        <f t="shared" si="0"/>
        <v>2.4975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2.8351</v>
      </c>
    </row>
    <row r="20" spans="1:7" ht="12.75">
      <c r="A20" t="s">
        <v>41</v>
      </c>
      <c r="B20" t="s">
        <v>36</v>
      </c>
      <c r="C20" s="1">
        <f t="shared" si="0"/>
        <v>0.5385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0.56764</v>
      </c>
    </row>
    <row r="21" spans="1:7" ht="12.75">
      <c r="A21" t="s">
        <v>42</v>
      </c>
      <c r="B21" t="s">
        <v>43</v>
      </c>
      <c r="C21" s="1">
        <f t="shared" si="0"/>
        <v>0.019875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55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 s="2">
        <v>7430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 s="2">
        <v>88.2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>
        <v>153</v>
      </c>
      <c r="D27">
        <v>0.512</v>
      </c>
      <c r="E27">
        <v>14.4</v>
      </c>
      <c r="F27">
        <v>59.1</v>
      </c>
    </row>
    <row r="28" spans="1:15" ht="12.75">
      <c r="A28" t="s">
        <v>33</v>
      </c>
      <c r="B28" t="s">
        <v>34</v>
      </c>
      <c r="C28">
        <v>10.8</v>
      </c>
      <c r="D28">
        <v>0.0692</v>
      </c>
      <c r="E28">
        <v>0.136</v>
      </c>
      <c r="F28">
        <v>0.269</v>
      </c>
      <c r="M28" s="2"/>
      <c r="N28" s="2"/>
      <c r="O28" s="2"/>
    </row>
    <row r="29" spans="1:6" ht="12.75">
      <c r="A29" t="s">
        <v>35</v>
      </c>
      <c r="B29" t="s">
        <v>36</v>
      </c>
      <c r="C29" s="2">
        <v>6310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 s="2">
        <v>629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>
        <v>6.42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536000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 s="2">
        <v>3.33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0.718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>
        <v>0.0265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50" spans="5:6" ht="12.75">
      <c r="E50" s="2"/>
      <c r="F50" s="2"/>
    </row>
    <row r="51" spans="5:7" ht="12.75">
      <c r="E51" s="2"/>
      <c r="G51" s="2"/>
    </row>
    <row r="54" spans="5:6" ht="12.75">
      <c r="E54" s="2"/>
      <c r="F54" s="2"/>
    </row>
    <row r="55" spans="5:7" ht="12.75">
      <c r="E55" s="2"/>
      <c r="G55" s="2"/>
    </row>
    <row r="57" spans="5:6" ht="12.75">
      <c r="E57" s="2"/>
      <c r="F57" s="2"/>
    </row>
    <row r="58" spans="5:8" ht="12.75">
      <c r="E58" s="2"/>
      <c r="G58" s="2"/>
      <c r="H58" s="2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0">
      <selection activeCell="C25" sqref="C25"/>
    </sheetView>
  </sheetViews>
  <sheetFormatPr defaultColWidth="9.140625" defaultRowHeight="12.75"/>
  <cols>
    <col min="3" max="3" width="13.421875" style="0" customWidth="1"/>
    <col min="4" max="4" width="11.421875" style="0" customWidth="1"/>
    <col min="5" max="5" width="10.140625" style="0" customWidth="1"/>
    <col min="7" max="7" width="9.57421875" style="0" bestFit="1" customWidth="1"/>
  </cols>
  <sheetData>
    <row r="1" ht="12.75">
      <c r="A1" t="s">
        <v>54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379.5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909.12</v>
      </c>
    </row>
    <row r="12" spans="1:7" ht="12.75">
      <c r="A12" t="s">
        <v>29</v>
      </c>
      <c r="B12" t="s">
        <v>30</v>
      </c>
      <c r="C12" s="1">
        <f aca="true" t="shared" si="0" ref="C12:C21">$A$3*C26</f>
        <v>3.3225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6.8875</v>
      </c>
    </row>
    <row r="13" spans="1:7" ht="12.75">
      <c r="A13" t="s">
        <v>31</v>
      </c>
      <c r="B13" t="s">
        <v>32</v>
      </c>
      <c r="C13" s="1">
        <f t="shared" si="0"/>
        <v>6.12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43.382000000000005</v>
      </c>
    </row>
    <row r="14" spans="1:7" ht="12.75">
      <c r="A14" t="s">
        <v>33</v>
      </c>
      <c r="B14" t="s">
        <v>34</v>
      </c>
      <c r="C14" s="1">
        <f t="shared" si="0"/>
        <v>0.47250000000000003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0.7442000000000002</v>
      </c>
    </row>
    <row r="15" spans="1:7" ht="12.75">
      <c r="A15" t="s">
        <v>35</v>
      </c>
      <c r="B15" t="s">
        <v>36</v>
      </c>
      <c r="C15" s="1">
        <f t="shared" si="0"/>
        <v>254.25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368.2</v>
      </c>
    </row>
    <row r="16" spans="1:7" ht="12.75">
      <c r="A16" t="s">
        <v>37</v>
      </c>
      <c r="B16" t="s">
        <v>36</v>
      </c>
      <c r="C16" s="1">
        <f t="shared" si="0"/>
        <v>25.424999999999997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36.709999999999994</v>
      </c>
    </row>
    <row r="17" spans="1:7" ht="12.75">
      <c r="A17" t="s">
        <v>38</v>
      </c>
      <c r="B17" t="s">
        <v>36</v>
      </c>
      <c r="C17" s="1">
        <f t="shared" si="0"/>
        <v>0.48225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0.14624999999999996</v>
      </c>
    </row>
    <row r="18" spans="1:7" ht="12.75">
      <c r="A18" t="s">
        <v>39</v>
      </c>
      <c r="B18" t="s">
        <v>36</v>
      </c>
      <c r="C18" s="1">
        <f t="shared" si="0"/>
        <v>67875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136975</v>
      </c>
    </row>
    <row r="19" spans="1:7" ht="12.75">
      <c r="A19" t="s">
        <v>40</v>
      </c>
      <c r="B19" t="s">
        <v>36</v>
      </c>
      <c r="C19" s="1">
        <f t="shared" si="0"/>
        <v>0.38325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0.72085</v>
      </c>
    </row>
    <row r="20" spans="1:7" ht="12.75">
      <c r="A20" t="s">
        <v>41</v>
      </c>
      <c r="B20" t="s">
        <v>36</v>
      </c>
      <c r="C20" s="1">
        <f t="shared" si="0"/>
        <v>0.04395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0.07309000000000002</v>
      </c>
    </row>
    <row r="21" spans="1:7" ht="12.75">
      <c r="A21" t="s">
        <v>42</v>
      </c>
      <c r="B21" t="s">
        <v>43</v>
      </c>
      <c r="C21" s="1">
        <f t="shared" si="0"/>
        <v>0.013425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56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>
        <v>506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>
        <v>4.43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>
        <v>8.16</v>
      </c>
      <c r="D27">
        <v>0.512</v>
      </c>
      <c r="E27">
        <v>14.4</v>
      </c>
      <c r="F27">
        <v>59.1</v>
      </c>
    </row>
    <row r="28" spans="1:6" ht="12.75">
      <c r="A28" t="s">
        <v>33</v>
      </c>
      <c r="B28" t="s">
        <v>34</v>
      </c>
      <c r="C28">
        <v>0.63</v>
      </c>
      <c r="D28">
        <v>0.0692</v>
      </c>
      <c r="E28">
        <v>0.136</v>
      </c>
      <c r="F28">
        <v>0.269</v>
      </c>
    </row>
    <row r="29" spans="1:6" ht="12.75">
      <c r="A29" t="s">
        <v>35</v>
      </c>
      <c r="B29" t="s">
        <v>36</v>
      </c>
      <c r="C29">
        <v>339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>
        <v>33.9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>
        <v>0.643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90500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>
        <v>0.511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0.0586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>
        <v>0.0179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48" spans="4:6" ht="12.75">
      <c r="D48" s="2"/>
      <c r="E48" s="2"/>
      <c r="F48" s="2"/>
    </row>
    <row r="50" spans="5:6" ht="12.75">
      <c r="E50" s="2"/>
      <c r="F50" s="2"/>
    </row>
    <row r="51" spans="5:7" ht="12.75">
      <c r="E51" s="2"/>
      <c r="G51" s="2"/>
    </row>
    <row r="52" spans="4:6" ht="12.75">
      <c r="D52" s="2"/>
      <c r="E52" s="2"/>
      <c r="F52" s="2"/>
    </row>
    <row r="53" ht="12.75">
      <c r="D53" s="2"/>
    </row>
    <row r="54" spans="5:6" ht="12.75">
      <c r="E54" s="2"/>
      <c r="F54" s="2"/>
    </row>
    <row r="55" spans="4:6" ht="12.75">
      <c r="D55" s="2"/>
      <c r="E55" s="2"/>
      <c r="F55" s="2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5">
      <selection activeCell="H20" sqref="H20"/>
    </sheetView>
  </sheetViews>
  <sheetFormatPr defaultColWidth="9.140625" defaultRowHeight="12.75"/>
  <cols>
    <col min="3" max="3" width="13.421875" style="0" customWidth="1"/>
    <col min="4" max="4" width="11.421875" style="0" customWidth="1"/>
    <col min="5" max="5" width="10.140625" style="0" customWidth="1"/>
    <col min="7" max="7" width="10.57421875" style="0" bestFit="1" customWidth="1"/>
  </cols>
  <sheetData>
    <row r="1" ht="12.75">
      <c r="A1" t="s">
        <v>54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15150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15679.62</v>
      </c>
    </row>
    <row r="12" spans="1:7" ht="12.75">
      <c r="A12" t="s">
        <v>29</v>
      </c>
      <c r="B12" t="s">
        <v>30</v>
      </c>
      <c r="C12" s="1">
        <f aca="true" t="shared" si="0" ref="C12:C21">$A$3*C26</f>
        <v>183.75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187.31500000000003</v>
      </c>
    </row>
    <row r="13" spans="1:7" ht="12.75">
      <c r="A13" t="s">
        <v>31</v>
      </c>
      <c r="B13" t="s">
        <v>32</v>
      </c>
      <c r="C13" s="1">
        <f t="shared" si="0"/>
        <v>317.25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354.512</v>
      </c>
    </row>
    <row r="14" spans="1:7" ht="12.75">
      <c r="A14" t="s">
        <v>33</v>
      </c>
      <c r="B14" t="s">
        <v>34</v>
      </c>
      <c r="C14" s="1">
        <f t="shared" si="0"/>
        <v>22.35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22.6217</v>
      </c>
    </row>
    <row r="15" spans="1:7" ht="12.75">
      <c r="A15" t="s">
        <v>35</v>
      </c>
      <c r="B15" t="s">
        <v>36</v>
      </c>
      <c r="C15" s="1">
        <f t="shared" si="0"/>
        <v>13125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13238.949999999999</v>
      </c>
    </row>
    <row r="16" spans="1:7" ht="12.75">
      <c r="A16" t="s">
        <v>37</v>
      </c>
      <c r="B16" t="s">
        <v>36</v>
      </c>
      <c r="C16" s="1">
        <f t="shared" si="0"/>
        <v>1305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1316.285</v>
      </c>
    </row>
    <row r="17" spans="1:7" ht="12.75">
      <c r="A17" t="s">
        <v>38</v>
      </c>
      <c r="B17" t="s">
        <v>36</v>
      </c>
      <c r="C17" s="1">
        <f t="shared" si="0"/>
        <v>12.75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12.414</v>
      </c>
    </row>
    <row r="18" spans="1:7" ht="12.75">
      <c r="A18" t="s">
        <v>39</v>
      </c>
      <c r="B18" t="s">
        <v>36</v>
      </c>
      <c r="C18" s="1">
        <f t="shared" si="0"/>
        <v>975000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1044100</v>
      </c>
    </row>
    <row r="19" spans="1:7" ht="12.75">
      <c r="A19" t="s">
        <v>40</v>
      </c>
      <c r="B19" t="s">
        <v>36</v>
      </c>
      <c r="C19" s="1">
        <f t="shared" si="0"/>
        <v>6.157500000000001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6.4951</v>
      </c>
    </row>
    <row r="20" spans="1:7" ht="12.75">
      <c r="A20" t="s">
        <v>41</v>
      </c>
      <c r="B20" t="s">
        <v>36</v>
      </c>
      <c r="C20" s="1">
        <f t="shared" si="0"/>
        <v>1.4475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1.47664</v>
      </c>
    </row>
    <row r="21" spans="1:7" ht="12.75">
      <c r="A21" t="s">
        <v>42</v>
      </c>
      <c r="B21" t="s">
        <v>43</v>
      </c>
      <c r="C21" s="1" t="e">
        <f t="shared" si="0"/>
        <v>#VALUE!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59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 s="2">
        <v>20200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>
        <v>245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>
        <v>423</v>
      </c>
      <c r="D27">
        <v>0.512</v>
      </c>
      <c r="E27">
        <v>14.4</v>
      </c>
      <c r="F27">
        <v>59.1</v>
      </c>
    </row>
    <row r="28" spans="1:6" ht="12.75">
      <c r="A28" t="s">
        <v>33</v>
      </c>
      <c r="B28" t="s">
        <v>34</v>
      </c>
      <c r="C28">
        <v>29.8</v>
      </c>
      <c r="D28">
        <v>0.0692</v>
      </c>
      <c r="E28">
        <v>0.136</v>
      </c>
      <c r="F28">
        <v>0.269</v>
      </c>
    </row>
    <row r="29" spans="1:6" ht="12.75">
      <c r="A29" t="s">
        <v>35</v>
      </c>
      <c r="B29" t="s">
        <v>36</v>
      </c>
      <c r="C29" s="2">
        <v>17500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 s="2">
        <v>1740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>
        <v>17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1300000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>
        <v>8.21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1.93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 t="s">
        <v>44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48" spans="5:6" ht="12.75">
      <c r="E48" s="2"/>
      <c r="F48" s="2"/>
    </row>
    <row r="50" spans="5:6" ht="12.75">
      <c r="E50" s="2"/>
      <c r="F50" s="2"/>
    </row>
    <row r="51" spans="5:7" ht="12.75">
      <c r="E51" s="2"/>
      <c r="G51" s="2"/>
    </row>
    <row r="52" spans="5:6" ht="12.75">
      <c r="E52" s="2"/>
      <c r="F52" s="2"/>
    </row>
    <row r="54" spans="5:6" ht="12.75">
      <c r="E54" s="2"/>
      <c r="F54" s="2"/>
    </row>
    <row r="55" spans="5:6" ht="12.75">
      <c r="E55" s="2"/>
      <c r="F55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JordbrugsForskning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rhf</dc:creator>
  <cp:keywords/>
  <dc:description/>
  <cp:lastModifiedBy>jyc</cp:lastModifiedBy>
  <cp:lastPrinted>2005-05-19T14:38:24Z</cp:lastPrinted>
  <dcterms:created xsi:type="dcterms:W3CDTF">2005-01-19T09:50:32Z</dcterms:created>
  <dcterms:modified xsi:type="dcterms:W3CDTF">2007-04-20T11:04:13Z</dcterms:modified>
  <cp:category/>
  <cp:version/>
  <cp:contentType/>
  <cp:contentStatus/>
</cp:coreProperties>
</file>